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24226"/>
  <mc:AlternateContent xmlns:mc="http://schemas.openxmlformats.org/markup-compatibility/2006">
    <mc:Choice Requires="x15">
      <x15ac:absPath xmlns:x15ac="http://schemas.microsoft.com/office/spreadsheetml/2010/11/ac" url="https://gavinet.sharepoint.com/teams/fop/fin/Documents/Finance/FPA/Donor Forecasting/Web updates/2020/Q3-2020/"/>
    </mc:Choice>
  </mc:AlternateContent>
  <xr:revisionPtr revIDLastSave="9" documentId="8_{981BF950-A374-4B70-8700-53361AB77073}" xr6:coauthVersionLast="46" xr6:coauthVersionMax="46" xr10:uidLastSave="{94526448-7C2E-474F-AF28-D627A2DA42EB}"/>
  <bookViews>
    <workbookView xWindow="-120" yWindow="-120" windowWidth="29040" windowHeight="15840" tabRatio="699" xr2:uid="{00000000-000D-0000-FFFF-FFFF00000000}"/>
  </bookViews>
  <sheets>
    <sheet name="Contributions &amp; Proceeds - USD" sheetId="1" r:id="rId1"/>
    <sheet name="Contributions - LC" sheetId="4" r:id="rId2"/>
    <sheet name="Contributions &amp; Proceeds - IPV" sheetId="3" r:id="rId3"/>
  </sheets>
  <externalReferences>
    <externalReference r:id="rId4"/>
  </externalReferences>
  <definedNames>
    <definedName name="ActualEstimate">[1]Reference!$K$2:$K$5</definedName>
    <definedName name="Contribution_Channel">'[1]dropdown list'!$B$3:$B$8</definedName>
    <definedName name="ContributionType">[1]Reference!$C$2:$C$5</definedName>
    <definedName name="Currency">[1]Reference!$H$2:$H$14</definedName>
    <definedName name="Donor">[1]Reference!$A$2:$A$47</definedName>
    <definedName name="DonorType">[1]Reference!$B$2:$B$5</definedName>
    <definedName name="MainContributionChannel">[1]Reference!$D$2:$D$9</definedName>
    <definedName name="MFCG">[1]Reference!$F$2:$F$18</definedName>
    <definedName name="NewAmendment">[1]Reference!$J$2:$J$5</definedName>
    <definedName name="NumberYears">[1]Reference!$L$2:$L$30</definedName>
    <definedName name="PledgeStatus">[1]Reference!$G$2:$G$6</definedName>
    <definedName name="_xlnm.Print_Area" localSheetId="1">'Contributions - LC'!$B$1:$DV$105</definedName>
    <definedName name="_xlnm.Print_Area" localSheetId="2">'Contributions &amp; Proceeds - IPV'!$A$1:$DA$53</definedName>
    <definedName name="_xlnm.Print_Area" localSheetId="0">'Contributions &amp; Proceeds - USD'!$B$1:$EE$225</definedName>
    <definedName name="SubContributionChannel">[1]Reference!$E$2:$E$11</definedName>
    <definedName name="Year">[1]Reference!$I$2:$I$35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U41" i="4" l="1"/>
  <c r="DH41" i="4"/>
  <c r="DV41" i="4" s="1"/>
  <c r="CZ41" i="4"/>
  <c r="CT41" i="4"/>
  <c r="CQ41" i="4"/>
  <c r="CJ41" i="4"/>
  <c r="CA41" i="4"/>
  <c r="BU41" i="4"/>
  <c r="BO41" i="4"/>
  <c r="BI41" i="4"/>
  <c r="AZ41" i="4"/>
  <c r="AT41" i="4"/>
  <c r="AN41" i="4"/>
  <c r="AH41" i="4"/>
  <c r="Z41" i="4"/>
  <c r="T41" i="4"/>
  <c r="P41" i="4"/>
  <c r="EC136" i="1"/>
  <c r="DP136" i="1"/>
  <c r="DG136" i="1"/>
  <c r="DA136" i="1"/>
  <c r="CY136" i="1"/>
  <c r="CV136" i="1"/>
  <c r="CO136" i="1"/>
  <c r="CE136" i="1"/>
  <c r="BY136" i="1"/>
  <c r="BW136" i="1"/>
  <c r="BQ136" i="1"/>
  <c r="BK136" i="1"/>
  <c r="CF136" i="1" s="1"/>
  <c r="CG136" i="1" s="1"/>
  <c r="BA136" i="1"/>
  <c r="AU136" i="1"/>
  <c r="AO136" i="1"/>
  <c r="AI136" i="1"/>
  <c r="Z136" i="1"/>
  <c r="T136" i="1"/>
  <c r="P136" i="1"/>
  <c r="EC37" i="1"/>
  <c r="DP37" i="1"/>
  <c r="DG37" i="1"/>
  <c r="DA37" i="1"/>
  <c r="CY37" i="1"/>
  <c r="CV37" i="1"/>
  <c r="CO37" i="1"/>
  <c r="CE37" i="1"/>
  <c r="BY37" i="1"/>
  <c r="BW37" i="1"/>
  <c r="BQ37" i="1"/>
  <c r="BK37" i="1"/>
  <c r="BA37" i="1"/>
  <c r="AU37" i="1"/>
  <c r="AO37" i="1"/>
  <c r="AI37" i="1"/>
  <c r="Z37" i="1"/>
  <c r="T37" i="1"/>
  <c r="P37" i="1"/>
  <c r="AA37" i="1" l="1"/>
  <c r="AB37" i="1" s="1"/>
  <c r="ED37" i="1"/>
  <c r="EE37" i="1" s="1"/>
  <c r="BB37" i="1"/>
  <c r="BC37" i="1" s="1"/>
  <c r="BA41" i="4"/>
  <c r="DA41" i="4"/>
  <c r="CB41" i="4"/>
  <c r="AA41" i="4"/>
  <c r="ED136" i="1"/>
  <c r="EE136" i="1" s="1"/>
  <c r="CF37" i="1"/>
  <c r="CG37" i="1" s="1"/>
  <c r="AA136" i="1"/>
  <c r="AB136" i="1" s="1"/>
  <c r="BB136" i="1"/>
  <c r="BC136" i="1" s="1"/>
  <c r="DH37" i="1"/>
  <c r="DH136" i="1"/>
  <c r="EC90" i="1" l="1"/>
  <c r="DQ91" i="1"/>
  <c r="DR91" i="1"/>
  <c r="DS91" i="1"/>
  <c r="DF90" i="1"/>
  <c r="DF91" i="1" s="1"/>
  <c r="DE90" i="1"/>
  <c r="DE91" i="1" s="1"/>
  <c r="DD90" i="1"/>
  <c r="DD91" i="1" s="1"/>
  <c r="DC90" i="1"/>
  <c r="DC91" i="1" s="1"/>
  <c r="DB90" i="1"/>
  <c r="DB91" i="1" s="1"/>
  <c r="DV91" i="1"/>
  <c r="DW91" i="1"/>
  <c r="DX91" i="1"/>
  <c r="DY91" i="1"/>
  <c r="DZ91" i="1"/>
  <c r="EA91" i="1"/>
  <c r="EB91" i="1"/>
  <c r="DU91" i="1"/>
  <c r="DT91" i="1"/>
  <c r="DU38" i="1"/>
  <c r="DT38" i="1"/>
  <c r="DS38" i="1"/>
  <c r="DR38" i="1"/>
  <c r="DQ38" i="1"/>
  <c r="DF38" i="1"/>
  <c r="DE38" i="1"/>
  <c r="DD38" i="1"/>
  <c r="DC38" i="1"/>
  <c r="DB38" i="1"/>
  <c r="EC91" i="1" l="1"/>
  <c r="DG90" i="1"/>
  <c r="DG91" i="1"/>
  <c r="CE191" i="1" l="1"/>
  <c r="CD192" i="1"/>
  <c r="CC192" i="1"/>
  <c r="CD137" i="1"/>
  <c r="CC137" i="1"/>
  <c r="CE192" i="1" l="1"/>
  <c r="DG186" i="1"/>
  <c r="DH186" i="1" s="1"/>
  <c r="CP150" i="1" l="1"/>
  <c r="CQ150" i="1"/>
  <c r="CR150" i="1"/>
  <c r="CS150" i="1"/>
  <c r="CT150" i="1"/>
  <c r="CU150" i="1"/>
  <c r="BL150" i="1"/>
  <c r="BM150" i="1"/>
  <c r="BN150" i="1"/>
  <c r="BO150" i="1"/>
  <c r="BP150" i="1"/>
  <c r="DH93" i="4" l="1"/>
  <c r="DH92" i="4"/>
  <c r="DH91" i="4"/>
  <c r="DH90" i="4"/>
  <c r="DH89" i="4"/>
  <c r="DH88" i="4"/>
  <c r="DH87" i="4"/>
  <c r="DH86" i="4"/>
  <c r="DH85" i="4"/>
  <c r="DH84" i="4"/>
  <c r="DH83" i="4"/>
  <c r="DH82" i="4"/>
  <c r="DH81" i="4"/>
  <c r="DH80" i="4"/>
  <c r="DH79" i="4"/>
  <c r="DH78" i="4"/>
  <c r="DH77" i="4"/>
  <c r="DH76" i="4"/>
  <c r="DH75" i="4"/>
  <c r="DH74" i="4"/>
  <c r="DH73" i="4"/>
  <c r="DH71" i="4"/>
  <c r="DH70" i="4"/>
  <c r="DH72" i="4"/>
  <c r="DH69" i="4"/>
  <c r="DH68" i="4"/>
  <c r="DH67" i="4"/>
  <c r="DH66" i="4"/>
  <c r="DH65" i="4"/>
  <c r="DH64" i="4"/>
  <c r="DH63" i="4"/>
  <c r="DH62" i="4"/>
  <c r="DH61" i="4"/>
  <c r="DH60" i="4"/>
  <c r="DH59" i="4"/>
  <c r="DH56" i="4"/>
  <c r="DH55" i="4"/>
  <c r="DH54" i="4"/>
  <c r="DH53" i="4"/>
  <c r="DH52" i="4"/>
  <c r="DH51" i="4"/>
  <c r="DH50" i="4"/>
  <c r="DH49" i="4"/>
  <c r="DH48" i="4"/>
  <c r="DH47" i="4"/>
  <c r="DH46" i="4"/>
  <c r="DH45" i="4"/>
  <c r="DH44" i="4"/>
  <c r="DH43" i="4"/>
  <c r="DH42" i="4"/>
  <c r="DH40" i="4"/>
  <c r="DH39" i="4"/>
  <c r="DH38" i="4"/>
  <c r="DH37" i="4"/>
  <c r="DH36" i="4"/>
  <c r="DH35" i="4"/>
  <c r="DH34" i="4"/>
  <c r="DH33" i="4"/>
  <c r="DH32" i="4"/>
  <c r="DH31" i="4"/>
  <c r="DH30" i="4"/>
  <c r="DH29" i="4"/>
  <c r="DH28" i="4"/>
  <c r="DH27" i="4"/>
  <c r="DH26" i="4"/>
  <c r="DH25" i="4"/>
  <c r="DH24" i="4"/>
  <c r="DH23" i="4"/>
  <c r="DH22" i="4"/>
  <c r="DH21" i="4"/>
  <c r="DH20" i="4"/>
  <c r="DH19" i="4"/>
  <c r="DH18" i="4"/>
  <c r="DH17" i="4"/>
  <c r="DH16" i="4"/>
  <c r="DH15" i="4"/>
  <c r="DH14" i="4"/>
  <c r="DH13" i="4"/>
  <c r="DH12" i="4"/>
  <c r="DH11" i="4"/>
  <c r="DO183" i="1" l="1"/>
  <c r="DN183" i="1"/>
  <c r="DM183" i="1"/>
  <c r="DL183" i="1"/>
  <c r="DK183" i="1"/>
  <c r="DP182" i="1"/>
  <c r="DP181" i="1"/>
  <c r="DP180" i="1"/>
  <c r="DP179" i="1"/>
  <c r="DP178" i="1"/>
  <c r="DP177" i="1"/>
  <c r="DP176" i="1"/>
  <c r="DP175" i="1"/>
  <c r="DP174" i="1"/>
  <c r="DP173" i="1"/>
  <c r="DP172" i="1"/>
  <c r="DP171" i="1"/>
  <c r="DP170" i="1"/>
  <c r="DP169" i="1"/>
  <c r="DP168" i="1"/>
  <c r="DP166" i="1"/>
  <c r="DP165" i="1"/>
  <c r="DP167" i="1"/>
  <c r="DP164" i="1"/>
  <c r="DP163" i="1"/>
  <c r="DP162" i="1"/>
  <c r="DP161" i="1"/>
  <c r="DP160" i="1"/>
  <c r="DP159" i="1"/>
  <c r="DP158" i="1"/>
  <c r="DP157" i="1"/>
  <c r="DO156" i="1"/>
  <c r="DN156" i="1"/>
  <c r="DM156" i="1"/>
  <c r="DL156" i="1"/>
  <c r="DK156" i="1"/>
  <c r="DP155" i="1"/>
  <c r="DP154" i="1"/>
  <c r="DP153" i="1"/>
  <c r="DO150" i="1"/>
  <c r="DN150" i="1"/>
  <c r="DM150" i="1"/>
  <c r="DL150" i="1"/>
  <c r="DK150" i="1"/>
  <c r="DP149" i="1"/>
  <c r="DP148" i="1"/>
  <c r="DP147" i="1"/>
  <c r="DP146" i="1"/>
  <c r="DP145" i="1"/>
  <c r="DP144" i="1"/>
  <c r="DP143" i="1"/>
  <c r="DP142" i="1"/>
  <c r="DP141" i="1"/>
  <c r="DP140" i="1"/>
  <c r="DP139" i="1"/>
  <c r="DP138" i="1"/>
  <c r="DP137" i="1"/>
  <c r="DP135" i="1"/>
  <c r="DP134" i="1"/>
  <c r="DP133" i="1"/>
  <c r="DP132" i="1"/>
  <c r="DP131" i="1"/>
  <c r="DP130" i="1"/>
  <c r="DP129" i="1"/>
  <c r="DP128" i="1"/>
  <c r="DP127" i="1"/>
  <c r="DP126" i="1"/>
  <c r="DP125" i="1"/>
  <c r="DP124" i="1"/>
  <c r="DP123" i="1"/>
  <c r="DP122" i="1"/>
  <c r="DP121" i="1"/>
  <c r="DP120" i="1"/>
  <c r="DP119" i="1"/>
  <c r="DP118" i="1"/>
  <c r="DP117" i="1"/>
  <c r="DP116" i="1"/>
  <c r="DP115" i="1"/>
  <c r="DP114" i="1"/>
  <c r="DP113" i="1"/>
  <c r="DP112" i="1"/>
  <c r="DP111" i="1"/>
  <c r="DP110" i="1"/>
  <c r="DO84" i="1"/>
  <c r="DN84" i="1"/>
  <c r="DM84" i="1"/>
  <c r="DL84" i="1"/>
  <c r="DK84" i="1"/>
  <c r="DP83" i="1"/>
  <c r="DP82" i="1"/>
  <c r="DP81" i="1"/>
  <c r="DP80" i="1"/>
  <c r="DP79" i="1"/>
  <c r="DP78" i="1"/>
  <c r="DP77" i="1"/>
  <c r="DP76" i="1"/>
  <c r="DP75" i="1"/>
  <c r="DP74" i="1"/>
  <c r="DP73" i="1"/>
  <c r="DP72" i="1"/>
  <c r="DP71" i="1"/>
  <c r="DP70" i="1"/>
  <c r="DP69" i="1"/>
  <c r="DP67" i="1"/>
  <c r="DP66" i="1"/>
  <c r="DP68" i="1"/>
  <c r="DP65" i="1"/>
  <c r="DP64" i="1"/>
  <c r="DP63" i="1"/>
  <c r="DP62" i="1"/>
  <c r="DP61" i="1"/>
  <c r="DP60" i="1"/>
  <c r="DP59" i="1"/>
  <c r="DP58" i="1"/>
  <c r="DO57" i="1"/>
  <c r="DN57" i="1"/>
  <c r="DM57" i="1"/>
  <c r="DL57" i="1"/>
  <c r="DK57" i="1"/>
  <c r="DP56" i="1"/>
  <c r="DP55" i="1"/>
  <c r="DP54" i="1"/>
  <c r="DO51" i="1"/>
  <c r="DN51" i="1"/>
  <c r="DM51" i="1"/>
  <c r="DL51" i="1"/>
  <c r="DK51" i="1"/>
  <c r="DP50" i="1"/>
  <c r="DP49" i="1"/>
  <c r="DP48" i="1"/>
  <c r="DP47" i="1"/>
  <c r="DP46" i="1"/>
  <c r="DP45" i="1"/>
  <c r="DP44" i="1"/>
  <c r="DP43" i="1"/>
  <c r="DP42" i="1"/>
  <c r="DP41" i="1"/>
  <c r="DP40" i="1"/>
  <c r="DP39" i="1"/>
  <c r="DP38" i="1"/>
  <c r="DP36" i="1"/>
  <c r="DP35" i="1"/>
  <c r="DP34" i="1"/>
  <c r="DP33" i="1"/>
  <c r="DP32" i="1"/>
  <c r="DP31" i="1"/>
  <c r="DP30" i="1"/>
  <c r="DP29" i="1"/>
  <c r="DP28" i="1"/>
  <c r="DP27" i="1"/>
  <c r="DP26" i="1"/>
  <c r="DP25" i="1"/>
  <c r="DP24" i="1"/>
  <c r="DP23" i="1"/>
  <c r="DP22" i="1"/>
  <c r="DP21" i="1"/>
  <c r="DP20" i="1"/>
  <c r="DP19" i="1"/>
  <c r="DP18" i="1"/>
  <c r="DP17" i="1"/>
  <c r="DP16" i="1"/>
  <c r="DP15" i="1"/>
  <c r="DP14" i="1"/>
  <c r="DP13" i="1"/>
  <c r="DP12" i="1"/>
  <c r="DP11" i="1"/>
  <c r="DB144" i="1"/>
  <c r="DN85" i="1" l="1"/>
  <c r="DN87" i="1" s="1"/>
  <c r="DK184" i="1"/>
  <c r="DK188" i="1" s="1"/>
  <c r="DO85" i="1"/>
  <c r="DO87" i="1" s="1"/>
  <c r="DL184" i="1"/>
  <c r="DL188" i="1" s="1"/>
  <c r="DN184" i="1"/>
  <c r="DN188" i="1" s="1"/>
  <c r="DO184" i="1"/>
  <c r="DO188" i="1" s="1"/>
  <c r="DL85" i="1"/>
  <c r="DL87" i="1" s="1"/>
  <c r="DM184" i="1"/>
  <c r="DM188" i="1" s="1"/>
  <c r="DK85" i="1"/>
  <c r="DK87" i="1" s="1"/>
  <c r="DP156" i="1"/>
  <c r="DP183" i="1"/>
  <c r="DP51" i="1"/>
  <c r="DM85" i="1"/>
  <c r="DM87" i="1" s="1"/>
  <c r="DP84" i="1"/>
  <c r="DP150" i="1"/>
  <c r="DP57" i="1"/>
  <c r="DO95" i="1" l="1"/>
  <c r="DO96" i="1" s="1"/>
  <c r="DL95" i="1"/>
  <c r="DL96" i="1" s="1"/>
  <c r="DP184" i="1"/>
  <c r="DP85" i="1"/>
  <c r="DP87" i="1" s="1"/>
  <c r="DM95" i="1"/>
  <c r="DM96" i="1" s="1"/>
  <c r="DP188" i="1"/>
  <c r="DN95" i="1"/>
  <c r="DN96" i="1" s="1"/>
  <c r="DK95" i="1"/>
  <c r="DK96" i="1" s="1"/>
  <c r="DP95" i="1" l="1"/>
  <c r="DP96" i="1" s="1"/>
  <c r="DU84" i="4" l="1"/>
  <c r="DV84" i="4" s="1"/>
  <c r="CZ84" i="4"/>
  <c r="CT84" i="4"/>
  <c r="CQ84" i="4"/>
  <c r="CJ84" i="4"/>
  <c r="CA84" i="4"/>
  <c r="BU84" i="4"/>
  <c r="BO84" i="4"/>
  <c r="BI84" i="4"/>
  <c r="AZ84" i="4"/>
  <c r="AT84" i="4"/>
  <c r="AN84" i="4"/>
  <c r="AH84" i="4"/>
  <c r="Z84" i="4"/>
  <c r="T84" i="4"/>
  <c r="P84" i="4"/>
  <c r="DU82" i="4"/>
  <c r="DV82" i="4" s="1"/>
  <c r="CZ82" i="4"/>
  <c r="CT82" i="4"/>
  <c r="CQ82" i="4"/>
  <c r="CJ82" i="4"/>
  <c r="CA82" i="4"/>
  <c r="BU82" i="4"/>
  <c r="BO82" i="4"/>
  <c r="BI82" i="4"/>
  <c r="AZ82" i="4"/>
  <c r="AT82" i="4"/>
  <c r="AN82" i="4"/>
  <c r="AH82" i="4"/>
  <c r="Z82" i="4"/>
  <c r="T82" i="4"/>
  <c r="P82" i="4"/>
  <c r="DU79" i="4"/>
  <c r="DV79" i="4" s="1"/>
  <c r="CZ79" i="4"/>
  <c r="CT79" i="4"/>
  <c r="CQ79" i="4"/>
  <c r="CJ79" i="4"/>
  <c r="CA79" i="4"/>
  <c r="BU79" i="4"/>
  <c r="BO79" i="4"/>
  <c r="BI79" i="4"/>
  <c r="AZ79" i="4"/>
  <c r="AT79" i="4"/>
  <c r="AN79" i="4"/>
  <c r="AH79" i="4"/>
  <c r="Z79" i="4"/>
  <c r="T79" i="4"/>
  <c r="P79" i="4"/>
  <c r="DU72" i="4"/>
  <c r="DV72" i="4" s="1"/>
  <c r="CZ72" i="4"/>
  <c r="CT72" i="4"/>
  <c r="CQ72" i="4"/>
  <c r="CJ72" i="4"/>
  <c r="CA72" i="4"/>
  <c r="BU72" i="4"/>
  <c r="BO72" i="4"/>
  <c r="BI72" i="4"/>
  <c r="AZ72" i="4"/>
  <c r="AT72" i="4"/>
  <c r="AN72" i="4"/>
  <c r="AH72" i="4"/>
  <c r="Z72" i="4"/>
  <c r="T72" i="4"/>
  <c r="P72" i="4"/>
  <c r="DU64" i="4"/>
  <c r="DV64" i="4" s="1"/>
  <c r="CZ64" i="4"/>
  <c r="CT64" i="4"/>
  <c r="CQ64" i="4"/>
  <c r="CJ64" i="4"/>
  <c r="CA64" i="4"/>
  <c r="BU64" i="4"/>
  <c r="BO64" i="4"/>
  <c r="BI64" i="4"/>
  <c r="AZ64" i="4"/>
  <c r="AT64" i="4"/>
  <c r="AN64" i="4"/>
  <c r="AH64" i="4"/>
  <c r="Z64" i="4"/>
  <c r="T64" i="4"/>
  <c r="P64" i="4"/>
  <c r="DU40" i="4"/>
  <c r="DV40" i="4" s="1"/>
  <c r="CZ40" i="4"/>
  <c r="CT40" i="4"/>
  <c r="CQ40" i="4"/>
  <c r="CJ40" i="4"/>
  <c r="CA40" i="4"/>
  <c r="BU40" i="4"/>
  <c r="BO40" i="4"/>
  <c r="BI40" i="4"/>
  <c r="AZ40" i="4"/>
  <c r="AT40" i="4"/>
  <c r="AN40" i="4"/>
  <c r="AH40" i="4"/>
  <c r="Z40" i="4"/>
  <c r="T40" i="4"/>
  <c r="P40" i="4"/>
  <c r="DU36" i="4"/>
  <c r="DV36" i="4" s="1"/>
  <c r="CZ36" i="4"/>
  <c r="CT36" i="4"/>
  <c r="CQ36" i="4"/>
  <c r="CJ36" i="4"/>
  <c r="CA36" i="4"/>
  <c r="BU36" i="4"/>
  <c r="BO36" i="4"/>
  <c r="BI36" i="4"/>
  <c r="AZ36" i="4"/>
  <c r="AT36" i="4"/>
  <c r="AN36" i="4"/>
  <c r="AH36" i="4"/>
  <c r="Z36" i="4"/>
  <c r="T36" i="4"/>
  <c r="P36" i="4"/>
  <c r="DU27" i="4"/>
  <c r="DV27" i="4" s="1"/>
  <c r="CZ27" i="4"/>
  <c r="CT27" i="4"/>
  <c r="CQ27" i="4"/>
  <c r="CJ27" i="4"/>
  <c r="CA27" i="4"/>
  <c r="BU27" i="4"/>
  <c r="BO27" i="4"/>
  <c r="BI27" i="4"/>
  <c r="AZ27" i="4"/>
  <c r="AT27" i="4"/>
  <c r="AN27" i="4"/>
  <c r="AH27" i="4"/>
  <c r="Z27" i="4"/>
  <c r="T27" i="4"/>
  <c r="P27" i="4"/>
  <c r="DU25" i="4"/>
  <c r="DV25" i="4" s="1"/>
  <c r="CZ25" i="4"/>
  <c r="CT25" i="4"/>
  <c r="CQ25" i="4"/>
  <c r="CJ25" i="4"/>
  <c r="CA25" i="4"/>
  <c r="BU25" i="4"/>
  <c r="BO25" i="4"/>
  <c r="BI25" i="4"/>
  <c r="AZ25" i="4"/>
  <c r="AT25" i="4"/>
  <c r="AN25" i="4"/>
  <c r="AH25" i="4"/>
  <c r="Z25" i="4"/>
  <c r="T25" i="4"/>
  <c r="P25" i="4"/>
  <c r="DU19" i="4"/>
  <c r="DV19" i="4" s="1"/>
  <c r="CZ19" i="4"/>
  <c r="CT19" i="4"/>
  <c r="CQ19" i="4"/>
  <c r="CJ19" i="4"/>
  <c r="CA19" i="4"/>
  <c r="BU19" i="4"/>
  <c r="BO19" i="4"/>
  <c r="BI19" i="4"/>
  <c r="AZ19" i="4"/>
  <c r="AT19" i="4"/>
  <c r="AN19" i="4"/>
  <c r="AH19" i="4"/>
  <c r="Z19" i="4"/>
  <c r="T19" i="4"/>
  <c r="P19" i="4"/>
  <c r="DU12" i="4"/>
  <c r="DV12" i="4" s="1"/>
  <c r="CZ12" i="4"/>
  <c r="CT12" i="4"/>
  <c r="CQ12" i="4"/>
  <c r="CJ12" i="4"/>
  <c r="CA12" i="4"/>
  <c r="BU12" i="4"/>
  <c r="BO12" i="4"/>
  <c r="BI12" i="4"/>
  <c r="AZ12" i="4"/>
  <c r="AT12" i="4"/>
  <c r="AN12" i="4"/>
  <c r="AH12" i="4"/>
  <c r="Z12" i="4"/>
  <c r="T12" i="4"/>
  <c r="P12" i="4"/>
  <c r="EC177" i="1"/>
  <c r="ED177" i="1" s="1"/>
  <c r="EE177" i="1" s="1"/>
  <c r="DG177" i="1"/>
  <c r="DA177" i="1"/>
  <c r="CY177" i="1"/>
  <c r="CV177" i="1"/>
  <c r="CO177" i="1"/>
  <c r="CE177" i="1"/>
  <c r="BY177" i="1"/>
  <c r="BW177" i="1"/>
  <c r="BQ177" i="1"/>
  <c r="BK177" i="1"/>
  <c r="BA177" i="1"/>
  <c r="AU177" i="1"/>
  <c r="AO177" i="1"/>
  <c r="AI177" i="1"/>
  <c r="Z177" i="1"/>
  <c r="T177" i="1"/>
  <c r="P177" i="1"/>
  <c r="EC175" i="1"/>
  <c r="ED175" i="1" s="1"/>
  <c r="EE175" i="1" s="1"/>
  <c r="DG175" i="1"/>
  <c r="DA175" i="1"/>
  <c r="CY175" i="1"/>
  <c r="CV175" i="1"/>
  <c r="CO175" i="1"/>
  <c r="CE175" i="1"/>
  <c r="BY175" i="1"/>
  <c r="BW175" i="1"/>
  <c r="BQ175" i="1"/>
  <c r="BK175" i="1"/>
  <c r="BA175" i="1"/>
  <c r="AU175" i="1"/>
  <c r="AO175" i="1"/>
  <c r="AI175" i="1"/>
  <c r="Z175" i="1"/>
  <c r="T175" i="1"/>
  <c r="P175" i="1"/>
  <c r="EC167" i="1"/>
  <c r="ED167" i="1" s="1"/>
  <c r="EE167" i="1" s="1"/>
  <c r="DG167" i="1"/>
  <c r="DA167" i="1"/>
  <c r="CY167" i="1"/>
  <c r="CV167" i="1"/>
  <c r="CO167" i="1"/>
  <c r="CE167" i="1"/>
  <c r="BY167" i="1"/>
  <c r="BW167" i="1"/>
  <c r="BQ167" i="1"/>
  <c r="BK167" i="1"/>
  <c r="BA167" i="1"/>
  <c r="AU167" i="1"/>
  <c r="AO167" i="1"/>
  <c r="AI167" i="1"/>
  <c r="Z167" i="1"/>
  <c r="T167" i="1"/>
  <c r="P167" i="1"/>
  <c r="EC159" i="1"/>
  <c r="ED159" i="1" s="1"/>
  <c r="EE159" i="1" s="1"/>
  <c r="DG159" i="1"/>
  <c r="DA159" i="1"/>
  <c r="CY159" i="1"/>
  <c r="CV159" i="1"/>
  <c r="CO159" i="1"/>
  <c r="CE159" i="1"/>
  <c r="BY159" i="1"/>
  <c r="BW159" i="1"/>
  <c r="BQ159" i="1"/>
  <c r="BK159" i="1"/>
  <c r="BA159" i="1"/>
  <c r="AU159" i="1"/>
  <c r="AO159" i="1"/>
  <c r="AI159" i="1"/>
  <c r="Z159" i="1"/>
  <c r="T159" i="1"/>
  <c r="P159" i="1"/>
  <c r="EC135" i="1"/>
  <c r="ED135" i="1" s="1"/>
  <c r="EE135" i="1" s="1"/>
  <c r="DG135" i="1"/>
  <c r="DA135" i="1"/>
  <c r="CY135" i="1"/>
  <c r="CV135" i="1"/>
  <c r="CO135" i="1"/>
  <c r="CE135" i="1"/>
  <c r="BY135" i="1"/>
  <c r="BW135" i="1"/>
  <c r="BQ135" i="1"/>
  <c r="BK135" i="1"/>
  <c r="BA135" i="1"/>
  <c r="AU135" i="1"/>
  <c r="AO135" i="1"/>
  <c r="AI135" i="1"/>
  <c r="Z135" i="1"/>
  <c r="T135" i="1"/>
  <c r="P135" i="1"/>
  <c r="EC123" i="1"/>
  <c r="ED123" i="1" s="1"/>
  <c r="EE123" i="1" s="1"/>
  <c r="DG123" i="1"/>
  <c r="DA123" i="1"/>
  <c r="CY123" i="1"/>
  <c r="CV123" i="1"/>
  <c r="CO123" i="1"/>
  <c r="CE123" i="1"/>
  <c r="BY123" i="1"/>
  <c r="BW123" i="1"/>
  <c r="BQ123" i="1"/>
  <c r="BK123" i="1"/>
  <c r="BA123" i="1"/>
  <c r="AU123" i="1"/>
  <c r="AO123" i="1"/>
  <c r="AI123" i="1"/>
  <c r="Z123" i="1"/>
  <c r="T123" i="1"/>
  <c r="P123" i="1"/>
  <c r="EC117" i="1"/>
  <c r="ED117" i="1" s="1"/>
  <c r="EE117" i="1" s="1"/>
  <c r="DG117" i="1"/>
  <c r="DA117" i="1"/>
  <c r="CY117" i="1"/>
  <c r="CV117" i="1"/>
  <c r="CO117" i="1"/>
  <c r="CE117" i="1"/>
  <c r="BY117" i="1"/>
  <c r="BW117" i="1"/>
  <c r="BQ117" i="1"/>
  <c r="BK117" i="1"/>
  <c r="BA117" i="1"/>
  <c r="AU117" i="1"/>
  <c r="AO117" i="1"/>
  <c r="AI117" i="1"/>
  <c r="Z117" i="1"/>
  <c r="T117" i="1"/>
  <c r="P117" i="1"/>
  <c r="EC111" i="1"/>
  <c r="ED111" i="1" s="1"/>
  <c r="EE111" i="1" s="1"/>
  <c r="DG111" i="1"/>
  <c r="DA111" i="1"/>
  <c r="CY111" i="1"/>
  <c r="CV111" i="1"/>
  <c r="CO111" i="1"/>
  <c r="CE111" i="1"/>
  <c r="BY111" i="1"/>
  <c r="BW111" i="1"/>
  <c r="BQ111" i="1"/>
  <c r="BK111" i="1"/>
  <c r="BA111" i="1"/>
  <c r="AU111" i="1"/>
  <c r="AO111" i="1"/>
  <c r="AI111" i="1"/>
  <c r="Z111" i="1"/>
  <c r="T111" i="1"/>
  <c r="P111" i="1"/>
  <c r="EC78" i="1"/>
  <c r="ED78" i="1" s="1"/>
  <c r="DG78" i="1"/>
  <c r="DA78" i="1"/>
  <c r="CY78" i="1"/>
  <c r="CV78" i="1"/>
  <c r="CO78" i="1"/>
  <c r="CE78" i="1"/>
  <c r="BY78" i="1"/>
  <c r="BW78" i="1"/>
  <c r="BQ78" i="1"/>
  <c r="BK78" i="1"/>
  <c r="BA78" i="1"/>
  <c r="AU78" i="1"/>
  <c r="AO78" i="1"/>
  <c r="AI78" i="1"/>
  <c r="Z78" i="1"/>
  <c r="T78" i="1"/>
  <c r="P78" i="1"/>
  <c r="EC60" i="1"/>
  <c r="ED60" i="1" s="1"/>
  <c r="DG60" i="1"/>
  <c r="DA60" i="1"/>
  <c r="CY60" i="1"/>
  <c r="CV60" i="1"/>
  <c r="CO60" i="1"/>
  <c r="CE60" i="1"/>
  <c r="BY60" i="1"/>
  <c r="BW60" i="1"/>
  <c r="BQ60" i="1"/>
  <c r="BK60" i="1"/>
  <c r="BA60" i="1"/>
  <c r="AU60" i="1"/>
  <c r="AO60" i="1"/>
  <c r="AI60" i="1"/>
  <c r="Z60" i="1"/>
  <c r="T60" i="1"/>
  <c r="P60" i="1"/>
  <c r="EC18" i="1"/>
  <c r="ED18" i="1" s="1"/>
  <c r="DG18" i="1"/>
  <c r="DA18" i="1"/>
  <c r="CY18" i="1"/>
  <c r="CV18" i="1"/>
  <c r="CO18" i="1"/>
  <c r="CE18" i="1"/>
  <c r="BY18" i="1"/>
  <c r="BW18" i="1"/>
  <c r="BQ18" i="1"/>
  <c r="BK18" i="1"/>
  <c r="BA18" i="1"/>
  <c r="AU18" i="1"/>
  <c r="AO18" i="1"/>
  <c r="AI18" i="1"/>
  <c r="Z18" i="1"/>
  <c r="T18" i="1"/>
  <c r="P18" i="1"/>
  <c r="EC76" i="1"/>
  <c r="ED76" i="1" s="1"/>
  <c r="DG76" i="1"/>
  <c r="DA76" i="1"/>
  <c r="CY76" i="1"/>
  <c r="CV76" i="1"/>
  <c r="CO76" i="1"/>
  <c r="CE76" i="1"/>
  <c r="BY76" i="1"/>
  <c r="BW76" i="1"/>
  <c r="BQ76" i="1"/>
  <c r="BK76" i="1"/>
  <c r="BA76" i="1"/>
  <c r="AU76" i="1"/>
  <c r="AO76" i="1"/>
  <c r="AI76" i="1"/>
  <c r="Z76" i="1"/>
  <c r="T76" i="1"/>
  <c r="P76" i="1"/>
  <c r="EC68" i="1"/>
  <c r="ED68" i="1" s="1"/>
  <c r="DG68" i="1"/>
  <c r="DA68" i="1"/>
  <c r="CY68" i="1"/>
  <c r="CV68" i="1"/>
  <c r="CO68" i="1"/>
  <c r="CE68" i="1"/>
  <c r="BY68" i="1"/>
  <c r="BW68" i="1"/>
  <c r="BQ68" i="1"/>
  <c r="BK68" i="1"/>
  <c r="BA68" i="1"/>
  <c r="AU68" i="1"/>
  <c r="AO68" i="1"/>
  <c r="AI68" i="1"/>
  <c r="Z68" i="1"/>
  <c r="T68" i="1"/>
  <c r="P68" i="1"/>
  <c r="EC36" i="1"/>
  <c r="ED36" i="1" s="1"/>
  <c r="DG36" i="1"/>
  <c r="DA36" i="1"/>
  <c r="CY36" i="1"/>
  <c r="CV36" i="1"/>
  <c r="CO36" i="1"/>
  <c r="CE36" i="1"/>
  <c r="BY36" i="1"/>
  <c r="BW36" i="1"/>
  <c r="BQ36" i="1"/>
  <c r="BK36" i="1"/>
  <c r="BA36" i="1"/>
  <c r="AU36" i="1"/>
  <c r="AO36" i="1"/>
  <c r="AI36" i="1"/>
  <c r="Z36" i="1"/>
  <c r="T36" i="1"/>
  <c r="P36" i="1"/>
  <c r="EC24" i="1"/>
  <c r="ED24" i="1" s="1"/>
  <c r="DG24" i="1"/>
  <c r="DA24" i="1"/>
  <c r="CY24" i="1"/>
  <c r="CV24" i="1"/>
  <c r="CO24" i="1"/>
  <c r="CE24" i="1"/>
  <c r="BY24" i="1"/>
  <c r="BW24" i="1"/>
  <c r="BQ24" i="1"/>
  <c r="BK24" i="1"/>
  <c r="BA24" i="1"/>
  <c r="AU24" i="1"/>
  <c r="AO24" i="1"/>
  <c r="AI24" i="1"/>
  <c r="Z24" i="1"/>
  <c r="T24" i="1"/>
  <c r="P24" i="1"/>
  <c r="EC12" i="1"/>
  <c r="ED12" i="1" s="1"/>
  <c r="DG12" i="1"/>
  <c r="DA12" i="1"/>
  <c r="CY12" i="1"/>
  <c r="CV12" i="1"/>
  <c r="CO12" i="1"/>
  <c r="CE12" i="1"/>
  <c r="BY12" i="1"/>
  <c r="BW12" i="1"/>
  <c r="BQ12" i="1"/>
  <c r="BK12" i="1"/>
  <c r="BA12" i="1"/>
  <c r="AU12" i="1"/>
  <c r="AO12" i="1"/>
  <c r="AI12" i="1"/>
  <c r="Z12" i="1"/>
  <c r="T12" i="1"/>
  <c r="P12" i="1"/>
  <c r="CZ183" i="1"/>
  <c r="DA182" i="1"/>
  <c r="DA181" i="1"/>
  <c r="DA180" i="1"/>
  <c r="DA179" i="1"/>
  <c r="DA178" i="1"/>
  <c r="DA176" i="1"/>
  <c r="DA174" i="1"/>
  <c r="DA173" i="1"/>
  <c r="DA172" i="1"/>
  <c r="DA171" i="1"/>
  <c r="DA170" i="1"/>
  <c r="DA169" i="1"/>
  <c r="DA168" i="1"/>
  <c r="DA166" i="1"/>
  <c r="DA165" i="1"/>
  <c r="DA164" i="1"/>
  <c r="DA163" i="1"/>
  <c r="DA162" i="1"/>
  <c r="DA161" i="1"/>
  <c r="DA160" i="1"/>
  <c r="DA158" i="1"/>
  <c r="DA157" i="1"/>
  <c r="CZ156" i="1"/>
  <c r="DA155" i="1"/>
  <c r="DA154" i="1"/>
  <c r="DA153" i="1"/>
  <c r="CZ150" i="1"/>
  <c r="DA149" i="1"/>
  <c r="DA148" i="1"/>
  <c r="DA147" i="1"/>
  <c r="DA146" i="1"/>
  <c r="DA145" i="1"/>
  <c r="DA144" i="1"/>
  <c r="DA143" i="1"/>
  <c r="DA142" i="1"/>
  <c r="DA141" i="1"/>
  <c r="DA140" i="1"/>
  <c r="DA139" i="1"/>
  <c r="DA138" i="1"/>
  <c r="DA137" i="1"/>
  <c r="DA134" i="1"/>
  <c r="DA133" i="1"/>
  <c r="DA132" i="1"/>
  <c r="DA131" i="1"/>
  <c r="DA130" i="1"/>
  <c r="DA129" i="1"/>
  <c r="DA128" i="1"/>
  <c r="DA127" i="1"/>
  <c r="DA126" i="1"/>
  <c r="DA125" i="1"/>
  <c r="DA124" i="1"/>
  <c r="DA122" i="1"/>
  <c r="DA121" i="1"/>
  <c r="DA120" i="1"/>
  <c r="DA119" i="1"/>
  <c r="DA118" i="1"/>
  <c r="DA116" i="1"/>
  <c r="DA115" i="1"/>
  <c r="DA114" i="1"/>
  <c r="DA113" i="1"/>
  <c r="DA112" i="1"/>
  <c r="DA110" i="1"/>
  <c r="CZ84" i="1"/>
  <c r="DA83" i="1"/>
  <c r="DA82" i="1"/>
  <c r="DA81" i="1"/>
  <c r="DA80" i="1"/>
  <c r="DA79" i="1"/>
  <c r="DA77" i="1"/>
  <c r="DA75" i="1"/>
  <c r="DA74" i="1"/>
  <c r="DA73" i="1"/>
  <c r="DA72" i="1"/>
  <c r="DA71" i="1"/>
  <c r="DA70" i="1"/>
  <c r="DA69" i="1"/>
  <c r="DA67" i="1"/>
  <c r="DA66" i="1"/>
  <c r="DA65" i="1"/>
  <c r="DA64" i="1"/>
  <c r="DA63" i="1"/>
  <c r="DA62" i="1"/>
  <c r="DA61" i="1"/>
  <c r="DA59" i="1"/>
  <c r="DA58" i="1"/>
  <c r="CZ57" i="1"/>
  <c r="DA56" i="1"/>
  <c r="DA55" i="1"/>
  <c r="DA54" i="1"/>
  <c r="CZ51" i="1"/>
  <c r="DA50" i="1"/>
  <c r="DA49" i="1"/>
  <c r="DA48" i="1"/>
  <c r="DA47" i="1"/>
  <c r="DA46" i="1"/>
  <c r="DA45" i="1"/>
  <c r="DA44" i="1"/>
  <c r="DA43" i="1"/>
  <c r="DA42" i="1"/>
  <c r="DA41" i="1"/>
  <c r="DA40" i="1"/>
  <c r="DA39" i="1"/>
  <c r="DA38" i="1"/>
  <c r="DA35" i="1"/>
  <c r="DA34" i="1"/>
  <c r="DA33" i="1"/>
  <c r="DA32" i="1"/>
  <c r="DA31" i="1"/>
  <c r="DA30" i="1"/>
  <c r="DA29" i="1"/>
  <c r="DA28" i="1"/>
  <c r="DA27" i="1"/>
  <c r="DA26" i="1"/>
  <c r="DA25" i="1"/>
  <c r="DA23" i="1"/>
  <c r="DA22" i="1"/>
  <c r="DA21" i="1"/>
  <c r="DA20" i="1"/>
  <c r="DA19" i="1"/>
  <c r="DA17" i="1"/>
  <c r="DA16" i="1"/>
  <c r="DA15" i="1"/>
  <c r="DA14" i="1"/>
  <c r="DA13" i="1"/>
  <c r="DA11" i="1"/>
  <c r="AA12" i="4" l="1"/>
  <c r="AA19" i="4"/>
  <c r="AA25" i="4"/>
  <c r="AA27" i="4"/>
  <c r="AA36" i="4"/>
  <c r="AA40" i="4"/>
  <c r="AA64" i="4"/>
  <c r="AA72" i="4"/>
  <c r="AA79" i="4"/>
  <c r="AA82" i="4"/>
  <c r="AA84" i="4"/>
  <c r="AA117" i="1"/>
  <c r="AB117" i="1" s="1"/>
  <c r="AA24" i="1"/>
  <c r="CF76" i="1"/>
  <c r="CG76" i="1" s="1"/>
  <c r="CF12" i="1"/>
  <c r="CG12" i="1" s="1"/>
  <c r="CF111" i="1"/>
  <c r="CF159" i="1"/>
  <c r="AA159" i="1"/>
  <c r="AB159" i="1" s="1"/>
  <c r="CF24" i="1"/>
  <c r="CG24" i="1" s="1"/>
  <c r="CF18" i="1"/>
  <c r="CG18" i="1" s="1"/>
  <c r="CF117" i="1"/>
  <c r="CF167" i="1"/>
  <c r="CF36" i="1"/>
  <c r="CG36" i="1" s="1"/>
  <c r="CF60" i="1"/>
  <c r="CG60" i="1" s="1"/>
  <c r="CF123" i="1"/>
  <c r="CF175" i="1"/>
  <c r="AA60" i="1"/>
  <c r="AB60" i="1" s="1"/>
  <c r="AA175" i="1"/>
  <c r="AB175" i="1" s="1"/>
  <c r="CF68" i="1"/>
  <c r="CG68" i="1" s="1"/>
  <c r="CF78" i="1"/>
  <c r="CG78" i="1" s="1"/>
  <c r="CF135" i="1"/>
  <c r="CF177" i="1"/>
  <c r="AA111" i="1"/>
  <c r="AB111" i="1" s="1"/>
  <c r="AA12" i="1"/>
  <c r="AB12" i="1" s="1"/>
  <c r="AA68" i="1"/>
  <c r="AB68" i="1" s="1"/>
  <c r="AA135" i="1"/>
  <c r="AB135" i="1" s="1"/>
  <c r="AA76" i="1"/>
  <c r="AB76" i="1" s="1"/>
  <c r="AA78" i="1"/>
  <c r="AB78" i="1" s="1"/>
  <c r="AA177" i="1"/>
  <c r="AB177" i="1" s="1"/>
  <c r="AA36" i="1"/>
  <c r="AB36" i="1" s="1"/>
  <c r="AA123" i="1"/>
  <c r="AB123" i="1" s="1"/>
  <c r="AA18" i="1"/>
  <c r="AB18" i="1" s="1"/>
  <c r="AA167" i="1"/>
  <c r="AB167" i="1" s="1"/>
  <c r="BA27" i="4"/>
  <c r="DA12" i="4"/>
  <c r="DA40" i="4"/>
  <c r="BA12" i="4"/>
  <c r="BA36" i="4"/>
  <c r="DA72" i="4"/>
  <c r="DA84" i="4"/>
  <c r="DA79" i="4"/>
  <c r="DA82" i="4"/>
  <c r="DA64" i="4"/>
  <c r="DA19" i="4"/>
  <c r="DA27" i="4"/>
  <c r="CB79" i="4"/>
  <c r="CB72" i="4"/>
  <c r="CB84" i="4"/>
  <c r="CB64" i="4"/>
  <c r="CB82" i="4"/>
  <c r="CB27" i="4"/>
  <c r="BA72" i="4"/>
  <c r="BA64" i="4"/>
  <c r="BA82" i="4"/>
  <c r="BA25" i="4"/>
  <c r="DA25" i="4"/>
  <c r="BA84" i="4"/>
  <c r="BA79" i="4"/>
  <c r="BA19" i="4"/>
  <c r="BA40" i="4"/>
  <c r="DH111" i="1"/>
  <c r="DI111" i="1" s="1"/>
  <c r="DH175" i="1"/>
  <c r="DI175" i="1" s="1"/>
  <c r="DH167" i="1"/>
  <c r="DH177" i="1"/>
  <c r="DI177" i="1" s="1"/>
  <c r="BB167" i="1"/>
  <c r="BC167" i="1" s="1"/>
  <c r="BB177" i="1"/>
  <c r="BC177" i="1" s="1"/>
  <c r="BB159" i="1"/>
  <c r="BC159" i="1" s="1"/>
  <c r="BB175" i="1"/>
  <c r="BC175" i="1" s="1"/>
  <c r="DH159" i="1"/>
  <c r="DI159" i="1" s="1"/>
  <c r="BB111" i="1"/>
  <c r="BC111" i="1" s="1"/>
  <c r="DH76" i="1"/>
  <c r="BB60" i="1"/>
  <c r="BC60" i="1" s="1"/>
  <c r="BB78" i="1"/>
  <c r="BC78" i="1" s="1"/>
  <c r="BB76" i="1"/>
  <c r="BC76" i="1" s="1"/>
  <c r="CB40" i="4"/>
  <c r="DA36" i="4"/>
  <c r="CB36" i="4"/>
  <c r="CB25" i="4"/>
  <c r="CB19" i="4"/>
  <c r="CB12" i="4"/>
  <c r="EE60" i="1"/>
  <c r="DH135" i="1"/>
  <c r="BB135" i="1"/>
  <c r="BC135" i="1" s="1"/>
  <c r="CZ184" i="1"/>
  <c r="CZ188" i="1" s="1"/>
  <c r="EE78" i="1"/>
  <c r="DH123" i="1"/>
  <c r="BB123" i="1"/>
  <c r="BC123" i="1" s="1"/>
  <c r="DH117" i="1"/>
  <c r="DI117" i="1" s="1"/>
  <c r="BB117" i="1"/>
  <c r="BC117" i="1" s="1"/>
  <c r="DH68" i="1"/>
  <c r="EE76" i="1"/>
  <c r="DH78" i="1"/>
  <c r="BB18" i="1"/>
  <c r="BC18" i="1" s="1"/>
  <c r="DH60" i="1"/>
  <c r="DH18" i="1"/>
  <c r="EE18" i="1"/>
  <c r="EE24" i="1"/>
  <c r="BB68" i="1"/>
  <c r="BC68" i="1" s="1"/>
  <c r="BB12" i="1"/>
  <c r="BC12" i="1" s="1"/>
  <c r="EE68" i="1"/>
  <c r="EE12" i="1"/>
  <c r="EE36" i="1"/>
  <c r="DH36" i="1"/>
  <c r="CZ85" i="1"/>
  <c r="CZ87" i="1" s="1"/>
  <c r="BB36" i="1"/>
  <c r="BC36" i="1" s="1"/>
  <c r="DH24" i="1"/>
  <c r="BB24" i="1"/>
  <c r="BC24" i="1" s="1"/>
  <c r="AB24" i="1"/>
  <c r="DH12" i="1"/>
  <c r="DA156" i="1"/>
  <c r="DA183" i="1"/>
  <c r="DA51" i="1"/>
  <c r="DA57" i="1"/>
  <c r="DA84" i="1"/>
  <c r="DA150" i="1"/>
  <c r="DU85" i="4"/>
  <c r="DV85" i="4" s="1"/>
  <c r="CZ85" i="4"/>
  <c r="CT85" i="4"/>
  <c r="CQ85" i="4"/>
  <c r="CJ85" i="4"/>
  <c r="CA85" i="4"/>
  <c r="BU85" i="4"/>
  <c r="BO85" i="4"/>
  <c r="BI85" i="4"/>
  <c r="AZ85" i="4"/>
  <c r="AT85" i="4"/>
  <c r="AN85" i="4"/>
  <c r="AH85" i="4"/>
  <c r="Z85" i="4"/>
  <c r="T85" i="4"/>
  <c r="P85" i="4"/>
  <c r="AA85" i="4" l="1"/>
  <c r="DA85" i="4"/>
  <c r="CB85" i="4"/>
  <c r="DA184" i="1"/>
  <c r="DA188" i="1" s="1"/>
  <c r="CZ95" i="1"/>
  <c r="CZ96" i="1" s="1"/>
  <c r="DA85" i="1"/>
  <c r="DA87" i="1" s="1"/>
  <c r="BA85" i="4"/>
  <c r="EC79" i="1"/>
  <c r="ED79" i="1" s="1"/>
  <c r="EE79" i="1" s="1"/>
  <c r="DG79" i="1"/>
  <c r="CY79" i="1"/>
  <c r="CV79" i="1"/>
  <c r="CO79" i="1"/>
  <c r="CE79" i="1"/>
  <c r="BY79" i="1"/>
  <c r="BW79" i="1"/>
  <c r="BQ79" i="1"/>
  <c r="BK79" i="1"/>
  <c r="BA79" i="1"/>
  <c r="AU79" i="1"/>
  <c r="AO79" i="1"/>
  <c r="AI79" i="1"/>
  <c r="Z79" i="1"/>
  <c r="T79" i="1"/>
  <c r="P79" i="1"/>
  <c r="EC178" i="1"/>
  <c r="ED178" i="1" s="1"/>
  <c r="EE178" i="1" s="1"/>
  <c r="DG178" i="1"/>
  <c r="CY178" i="1"/>
  <c r="CV178" i="1"/>
  <c r="CO178" i="1"/>
  <c r="CE178" i="1"/>
  <c r="BY178" i="1"/>
  <c r="BW178" i="1"/>
  <c r="BQ178" i="1"/>
  <c r="BK178" i="1"/>
  <c r="BA178" i="1"/>
  <c r="AU178" i="1"/>
  <c r="AO178" i="1"/>
  <c r="AI178" i="1"/>
  <c r="Z178" i="1"/>
  <c r="T178" i="1"/>
  <c r="P178" i="1"/>
  <c r="CF178" i="1" l="1"/>
  <c r="CG178" i="1" s="1"/>
  <c r="CF79" i="1"/>
  <c r="CG79" i="1" s="1"/>
  <c r="AA79" i="1"/>
  <c r="AB79" i="1" s="1"/>
  <c r="AA178" i="1"/>
  <c r="AB178" i="1" s="1"/>
  <c r="DH178" i="1"/>
  <c r="BB178" i="1"/>
  <c r="BC178" i="1" s="1"/>
  <c r="DH79" i="1"/>
  <c r="DA95" i="1"/>
  <c r="DA96" i="1" s="1"/>
  <c r="BB79" i="1"/>
  <c r="BC79" i="1" s="1"/>
  <c r="BY182" i="1" l="1"/>
  <c r="BY181" i="1"/>
  <c r="BY180" i="1"/>
  <c r="BY179" i="1"/>
  <c r="BY176" i="1"/>
  <c r="BY174" i="1"/>
  <c r="BY173" i="1"/>
  <c r="BY172" i="1"/>
  <c r="BY171" i="1"/>
  <c r="BY170" i="1"/>
  <c r="BY169" i="1"/>
  <c r="BY168" i="1"/>
  <c r="BY166" i="1"/>
  <c r="BY165" i="1"/>
  <c r="BY164" i="1"/>
  <c r="BY163" i="1"/>
  <c r="BY162" i="1"/>
  <c r="BY161" i="1"/>
  <c r="BY160" i="1"/>
  <c r="BY158" i="1"/>
  <c r="BY157" i="1"/>
  <c r="BY155" i="1"/>
  <c r="BY154" i="1"/>
  <c r="BY153" i="1"/>
  <c r="BY149" i="1"/>
  <c r="BY148" i="1"/>
  <c r="BY147" i="1"/>
  <c r="BY146" i="1"/>
  <c r="BY145" i="1"/>
  <c r="BY144" i="1"/>
  <c r="BY143" i="1"/>
  <c r="BY142" i="1"/>
  <c r="BY141" i="1"/>
  <c r="BY140" i="1"/>
  <c r="BY139" i="1"/>
  <c r="BY138" i="1"/>
  <c r="BY137" i="1"/>
  <c r="BY134" i="1"/>
  <c r="BY133" i="1"/>
  <c r="BY132" i="1"/>
  <c r="BY131" i="1"/>
  <c r="BY130" i="1"/>
  <c r="BY129" i="1"/>
  <c r="BY128" i="1"/>
  <c r="BY127" i="1"/>
  <c r="BY126" i="1"/>
  <c r="BY125" i="1"/>
  <c r="BY124" i="1"/>
  <c r="BY122" i="1"/>
  <c r="BY121" i="1"/>
  <c r="BY120" i="1"/>
  <c r="BY119" i="1"/>
  <c r="BY118" i="1"/>
  <c r="BY116" i="1"/>
  <c r="BY115" i="1"/>
  <c r="BY114" i="1"/>
  <c r="BY113" i="1"/>
  <c r="BY112" i="1"/>
  <c r="BY110" i="1"/>
  <c r="BY83" i="1"/>
  <c r="BY82" i="1"/>
  <c r="BY81" i="1"/>
  <c r="BY80" i="1"/>
  <c r="BY77" i="1"/>
  <c r="BY75" i="1"/>
  <c r="BY74" i="1"/>
  <c r="BY73" i="1"/>
  <c r="BY72" i="1"/>
  <c r="BY71" i="1"/>
  <c r="BY70" i="1"/>
  <c r="BY69" i="1"/>
  <c r="BY67" i="1"/>
  <c r="BY66" i="1"/>
  <c r="BY65" i="1"/>
  <c r="BY64" i="1"/>
  <c r="BY63" i="1"/>
  <c r="BY62" i="1"/>
  <c r="BY61" i="1"/>
  <c r="BY59" i="1"/>
  <c r="BY58" i="1"/>
  <c r="BY56" i="1"/>
  <c r="BY55" i="1"/>
  <c r="BY54" i="1"/>
  <c r="BY50" i="1"/>
  <c r="BY49" i="1"/>
  <c r="BY48" i="1"/>
  <c r="BY47" i="1"/>
  <c r="BY46" i="1"/>
  <c r="BY45" i="1"/>
  <c r="BY44" i="1"/>
  <c r="BY43" i="1"/>
  <c r="BY42" i="1"/>
  <c r="BY41" i="1"/>
  <c r="BY40" i="1"/>
  <c r="BY39" i="1"/>
  <c r="BY38" i="1"/>
  <c r="BY35" i="1"/>
  <c r="BY34" i="1"/>
  <c r="BY33" i="1"/>
  <c r="BY32" i="1"/>
  <c r="BY31" i="1"/>
  <c r="BY30" i="1"/>
  <c r="BY29" i="1"/>
  <c r="BY28" i="1"/>
  <c r="BY27" i="1"/>
  <c r="BY26" i="1"/>
  <c r="BY25" i="1"/>
  <c r="BY23" i="1"/>
  <c r="BY22" i="1"/>
  <c r="BY21" i="1"/>
  <c r="BY20" i="1"/>
  <c r="BY19" i="1"/>
  <c r="BY17" i="1"/>
  <c r="BY16" i="1"/>
  <c r="BY15" i="1"/>
  <c r="BY14" i="1"/>
  <c r="BY13" i="1"/>
  <c r="BY11" i="1"/>
  <c r="BX183" i="1"/>
  <c r="BX156" i="1"/>
  <c r="BX150" i="1"/>
  <c r="BX84" i="1"/>
  <c r="BX57" i="1"/>
  <c r="BX51" i="1"/>
  <c r="BX184" i="1" l="1"/>
  <c r="BX188" i="1" s="1"/>
  <c r="BX85" i="1"/>
  <c r="BX87" i="1" s="1"/>
  <c r="BY156" i="1"/>
  <c r="BY183" i="1"/>
  <c r="BY84" i="1"/>
  <c r="BY57" i="1"/>
  <c r="BY150" i="1"/>
  <c r="BY51" i="1"/>
  <c r="BY85" i="1" l="1"/>
  <c r="BY87" i="1" s="1"/>
  <c r="BY184" i="1"/>
  <c r="BY188" i="1" s="1"/>
  <c r="BX95" i="1"/>
  <c r="BX96" i="1" s="1"/>
  <c r="BY95" i="1" l="1"/>
  <c r="BY96" i="1" s="1"/>
  <c r="EC132" i="1" l="1"/>
  <c r="ED132" i="1" s="1"/>
  <c r="EE132" i="1" s="1"/>
  <c r="DG132" i="1"/>
  <c r="CY132" i="1"/>
  <c r="CV132" i="1"/>
  <c r="CO132" i="1"/>
  <c r="CE132" i="1"/>
  <c r="BW132" i="1"/>
  <c r="BQ132" i="1"/>
  <c r="BK132" i="1"/>
  <c r="BA132" i="1"/>
  <c r="AU132" i="1"/>
  <c r="AO132" i="1"/>
  <c r="AI132" i="1"/>
  <c r="Z132" i="1"/>
  <c r="T132" i="1"/>
  <c r="P132" i="1"/>
  <c r="AA132" i="1" s="1"/>
  <c r="AB132" i="1" s="1"/>
  <c r="EC33" i="1"/>
  <c r="ED33" i="1" s="1"/>
  <c r="DG33" i="1"/>
  <c r="CY33" i="1"/>
  <c r="CV33" i="1"/>
  <c r="CO33" i="1"/>
  <c r="CE33" i="1"/>
  <c r="BW33" i="1"/>
  <c r="BQ33" i="1"/>
  <c r="BK33" i="1"/>
  <c r="BA33" i="1"/>
  <c r="AU33" i="1"/>
  <c r="AO33" i="1"/>
  <c r="AI33" i="1"/>
  <c r="Z33" i="1"/>
  <c r="T33" i="1"/>
  <c r="P33" i="1"/>
  <c r="AA33" i="1" s="1"/>
  <c r="CF33" i="1" l="1"/>
  <c r="CF132" i="1"/>
  <c r="BB33" i="1"/>
  <c r="BC33" i="1" s="1"/>
  <c r="DH33" i="1"/>
  <c r="DI33" i="1" s="1"/>
  <c r="EE33" i="1"/>
  <c r="BB132" i="1"/>
  <c r="BC132" i="1" s="1"/>
  <c r="DH132" i="1"/>
  <c r="DI132" i="1" s="1"/>
  <c r="AB33" i="1"/>
  <c r="DU14" i="4" l="1"/>
  <c r="DV14" i="4" s="1"/>
  <c r="CZ14" i="4"/>
  <c r="CT14" i="4"/>
  <c r="CQ14" i="4"/>
  <c r="CJ14" i="4"/>
  <c r="CA14" i="4"/>
  <c r="BU14" i="4"/>
  <c r="BO14" i="4"/>
  <c r="BI14" i="4"/>
  <c r="AZ14" i="4"/>
  <c r="AT14" i="4"/>
  <c r="AN14" i="4"/>
  <c r="AH14" i="4"/>
  <c r="Z14" i="4"/>
  <c r="T14" i="4"/>
  <c r="P14" i="4"/>
  <c r="EC113" i="1"/>
  <c r="ED113" i="1" s="1"/>
  <c r="EE113" i="1" s="1"/>
  <c r="DG113" i="1"/>
  <c r="CY113" i="1"/>
  <c r="CV113" i="1"/>
  <c r="CO113" i="1"/>
  <c r="CE113" i="1"/>
  <c r="BW113" i="1"/>
  <c r="BQ113" i="1"/>
  <c r="BK113" i="1"/>
  <c r="BA113" i="1"/>
  <c r="AU113" i="1"/>
  <c r="AO113" i="1"/>
  <c r="AI113" i="1"/>
  <c r="Z113" i="1"/>
  <c r="T113" i="1"/>
  <c r="P113" i="1"/>
  <c r="EC14" i="1"/>
  <c r="ED14" i="1" s="1"/>
  <c r="DG14" i="1"/>
  <c r="CY14" i="1"/>
  <c r="CV14" i="1"/>
  <c r="CO14" i="1"/>
  <c r="CE14" i="1"/>
  <c r="BW14" i="1"/>
  <c r="BQ14" i="1"/>
  <c r="BK14" i="1"/>
  <c r="BA14" i="1"/>
  <c r="AU14" i="1"/>
  <c r="AO14" i="1"/>
  <c r="AI14" i="1"/>
  <c r="Z14" i="1"/>
  <c r="T14" i="1"/>
  <c r="P14" i="1"/>
  <c r="DU88" i="4"/>
  <c r="DV88" i="4" s="1"/>
  <c r="CZ88" i="4"/>
  <c r="CT88" i="4"/>
  <c r="CQ88" i="4"/>
  <c r="CJ88" i="4"/>
  <c r="CA88" i="4"/>
  <c r="BU88" i="4"/>
  <c r="BO88" i="4"/>
  <c r="BI88" i="4"/>
  <c r="AZ88" i="4"/>
  <c r="AT88" i="4"/>
  <c r="AN88" i="4"/>
  <c r="AH88" i="4"/>
  <c r="Z88" i="4"/>
  <c r="T88" i="4"/>
  <c r="P88" i="4"/>
  <c r="DU83" i="4"/>
  <c r="DV83" i="4" s="1"/>
  <c r="CZ83" i="4"/>
  <c r="CT83" i="4"/>
  <c r="CQ83" i="4"/>
  <c r="CJ83" i="4"/>
  <c r="CA83" i="4"/>
  <c r="BU83" i="4"/>
  <c r="BO83" i="4"/>
  <c r="BI83" i="4"/>
  <c r="AZ83" i="4"/>
  <c r="AT83" i="4"/>
  <c r="AN83" i="4"/>
  <c r="AH83" i="4"/>
  <c r="Z83" i="4"/>
  <c r="T83" i="4"/>
  <c r="P83" i="4"/>
  <c r="DU75" i="4"/>
  <c r="DV75" i="4" s="1"/>
  <c r="CZ75" i="4"/>
  <c r="CT75" i="4"/>
  <c r="CQ75" i="4"/>
  <c r="CJ75" i="4"/>
  <c r="CA75" i="4"/>
  <c r="BU75" i="4"/>
  <c r="BO75" i="4"/>
  <c r="BI75" i="4"/>
  <c r="AZ75" i="4"/>
  <c r="AT75" i="4"/>
  <c r="AN75" i="4"/>
  <c r="AH75" i="4"/>
  <c r="Z75" i="4"/>
  <c r="T75" i="4"/>
  <c r="P75" i="4"/>
  <c r="DU62" i="4"/>
  <c r="DV62" i="4" s="1"/>
  <c r="CZ62" i="4"/>
  <c r="CT62" i="4"/>
  <c r="CQ62" i="4"/>
  <c r="CJ62" i="4"/>
  <c r="CA62" i="4"/>
  <c r="BU62" i="4"/>
  <c r="BO62" i="4"/>
  <c r="BI62" i="4"/>
  <c r="AZ62" i="4"/>
  <c r="AT62" i="4"/>
  <c r="AN62" i="4"/>
  <c r="AH62" i="4"/>
  <c r="Z62" i="4"/>
  <c r="T62" i="4"/>
  <c r="P62" i="4"/>
  <c r="DU53" i="4"/>
  <c r="DV53" i="4" s="1"/>
  <c r="CZ53" i="4"/>
  <c r="CT53" i="4"/>
  <c r="CQ53" i="4"/>
  <c r="CJ53" i="4"/>
  <c r="CA53" i="4"/>
  <c r="BU53" i="4"/>
  <c r="BO53" i="4"/>
  <c r="BI53" i="4"/>
  <c r="AZ53" i="4"/>
  <c r="AT53" i="4"/>
  <c r="AN53" i="4"/>
  <c r="AH53" i="4"/>
  <c r="Z53" i="4"/>
  <c r="T53" i="4"/>
  <c r="P53" i="4"/>
  <c r="DU45" i="4"/>
  <c r="DV45" i="4" s="1"/>
  <c r="CZ45" i="4"/>
  <c r="CT45" i="4"/>
  <c r="CQ45" i="4"/>
  <c r="CJ45" i="4"/>
  <c r="CA45" i="4"/>
  <c r="BU45" i="4"/>
  <c r="BO45" i="4"/>
  <c r="BI45" i="4"/>
  <c r="AZ45" i="4"/>
  <c r="AT45" i="4"/>
  <c r="AN45" i="4"/>
  <c r="AH45" i="4"/>
  <c r="Z45" i="4"/>
  <c r="T45" i="4"/>
  <c r="P45" i="4"/>
  <c r="DU22" i="4"/>
  <c r="DV22" i="4" s="1"/>
  <c r="CZ22" i="4"/>
  <c r="CT22" i="4"/>
  <c r="CQ22" i="4"/>
  <c r="CJ22" i="4"/>
  <c r="CA22" i="4"/>
  <c r="BU22" i="4"/>
  <c r="BO22" i="4"/>
  <c r="BI22" i="4"/>
  <c r="AZ22" i="4"/>
  <c r="AT22" i="4"/>
  <c r="AN22" i="4"/>
  <c r="AH22" i="4"/>
  <c r="Z22" i="4"/>
  <c r="T22" i="4"/>
  <c r="P22" i="4"/>
  <c r="DU15" i="4"/>
  <c r="DV15" i="4" s="1"/>
  <c r="CZ15" i="4"/>
  <c r="CT15" i="4"/>
  <c r="CQ15" i="4"/>
  <c r="CJ15" i="4"/>
  <c r="CA15" i="4"/>
  <c r="BU15" i="4"/>
  <c r="BO15" i="4"/>
  <c r="BI15" i="4"/>
  <c r="AZ15" i="4"/>
  <c r="AT15" i="4"/>
  <c r="AN15" i="4"/>
  <c r="AH15" i="4"/>
  <c r="Z15" i="4"/>
  <c r="T15" i="4"/>
  <c r="P15" i="4"/>
  <c r="EC181" i="1"/>
  <c r="ED181" i="1" s="1"/>
  <c r="EE181" i="1" s="1"/>
  <c r="DG181" i="1"/>
  <c r="CY181" i="1"/>
  <c r="CV181" i="1"/>
  <c r="CO181" i="1"/>
  <c r="CE181" i="1"/>
  <c r="BW181" i="1"/>
  <c r="BQ181" i="1"/>
  <c r="BK181" i="1"/>
  <c r="BA181" i="1"/>
  <c r="AU181" i="1"/>
  <c r="AO181" i="1"/>
  <c r="AI181" i="1"/>
  <c r="Z181" i="1"/>
  <c r="T181" i="1"/>
  <c r="P181" i="1"/>
  <c r="EC176" i="1"/>
  <c r="ED176" i="1" s="1"/>
  <c r="EE176" i="1" s="1"/>
  <c r="DG176" i="1"/>
  <c r="CY176" i="1"/>
  <c r="CV176" i="1"/>
  <c r="CO176" i="1"/>
  <c r="CE176" i="1"/>
  <c r="BW176" i="1"/>
  <c r="BQ176" i="1"/>
  <c r="BK176" i="1"/>
  <c r="BA176" i="1"/>
  <c r="AU176" i="1"/>
  <c r="AO176" i="1"/>
  <c r="AI176" i="1"/>
  <c r="Z176" i="1"/>
  <c r="T176" i="1"/>
  <c r="P176" i="1"/>
  <c r="EC169" i="1"/>
  <c r="ED169" i="1" s="1"/>
  <c r="EE169" i="1" s="1"/>
  <c r="DG169" i="1"/>
  <c r="CY169" i="1"/>
  <c r="CV169" i="1"/>
  <c r="CO169" i="1"/>
  <c r="CE169" i="1"/>
  <c r="BW169" i="1"/>
  <c r="BQ169" i="1"/>
  <c r="BK169" i="1"/>
  <c r="BA169" i="1"/>
  <c r="AU169" i="1"/>
  <c r="AO169" i="1"/>
  <c r="AI169" i="1"/>
  <c r="Z169" i="1"/>
  <c r="T169" i="1"/>
  <c r="P169" i="1"/>
  <c r="EC157" i="1"/>
  <c r="ED157" i="1" s="1"/>
  <c r="EE157" i="1" s="1"/>
  <c r="DG157" i="1"/>
  <c r="CY157" i="1"/>
  <c r="CV157" i="1"/>
  <c r="CO157" i="1"/>
  <c r="CE157" i="1"/>
  <c r="BW157" i="1"/>
  <c r="BQ157" i="1"/>
  <c r="BK157" i="1"/>
  <c r="BA157" i="1"/>
  <c r="AU157" i="1"/>
  <c r="AO157" i="1"/>
  <c r="AI157" i="1"/>
  <c r="Z157" i="1"/>
  <c r="T157" i="1"/>
  <c r="P157" i="1"/>
  <c r="EC158" i="1"/>
  <c r="ED158" i="1" s="1"/>
  <c r="EE158" i="1" s="1"/>
  <c r="DG158" i="1"/>
  <c r="CY158" i="1"/>
  <c r="CV158" i="1"/>
  <c r="CO158" i="1"/>
  <c r="CE158" i="1"/>
  <c r="BW158" i="1"/>
  <c r="BQ158" i="1"/>
  <c r="BK158" i="1"/>
  <c r="BA158" i="1"/>
  <c r="AU158" i="1"/>
  <c r="AO158" i="1"/>
  <c r="AI158" i="1"/>
  <c r="Z158" i="1"/>
  <c r="T158" i="1"/>
  <c r="P158" i="1"/>
  <c r="EC147" i="1"/>
  <c r="ED147" i="1" s="1"/>
  <c r="EE147" i="1" s="1"/>
  <c r="DG147" i="1"/>
  <c r="CY147" i="1"/>
  <c r="CV147" i="1"/>
  <c r="CO147" i="1"/>
  <c r="CE147" i="1"/>
  <c r="BW147" i="1"/>
  <c r="BQ147" i="1"/>
  <c r="BK147" i="1"/>
  <c r="BA147" i="1"/>
  <c r="AU147" i="1"/>
  <c r="AO147" i="1"/>
  <c r="AI147" i="1"/>
  <c r="Z147" i="1"/>
  <c r="T147" i="1"/>
  <c r="P147" i="1"/>
  <c r="EC139" i="1"/>
  <c r="ED139" i="1" s="1"/>
  <c r="EE139" i="1" s="1"/>
  <c r="DG139" i="1"/>
  <c r="CY139" i="1"/>
  <c r="CV139" i="1"/>
  <c r="CO139" i="1"/>
  <c r="CE139" i="1"/>
  <c r="BW139" i="1"/>
  <c r="BQ139" i="1"/>
  <c r="BK139" i="1"/>
  <c r="BA139" i="1"/>
  <c r="AU139" i="1"/>
  <c r="AO139" i="1"/>
  <c r="AI139" i="1"/>
  <c r="Z139" i="1"/>
  <c r="T139" i="1"/>
  <c r="P139" i="1"/>
  <c r="EC120" i="1"/>
  <c r="ED120" i="1" s="1"/>
  <c r="EE120" i="1" s="1"/>
  <c r="DG120" i="1"/>
  <c r="CY120" i="1"/>
  <c r="CV120" i="1"/>
  <c r="CO120" i="1"/>
  <c r="CE120" i="1"/>
  <c r="BW120" i="1"/>
  <c r="BQ120" i="1"/>
  <c r="BK120" i="1"/>
  <c r="BA120" i="1"/>
  <c r="AU120" i="1"/>
  <c r="AO120" i="1"/>
  <c r="AI120" i="1"/>
  <c r="Z120" i="1"/>
  <c r="T120" i="1"/>
  <c r="P120" i="1"/>
  <c r="EC114" i="1"/>
  <c r="ED114" i="1" s="1"/>
  <c r="EE114" i="1" s="1"/>
  <c r="DG114" i="1"/>
  <c r="CY114" i="1"/>
  <c r="CV114" i="1"/>
  <c r="CO114" i="1"/>
  <c r="CE114" i="1"/>
  <c r="BW114" i="1"/>
  <c r="BQ114" i="1"/>
  <c r="BK114" i="1"/>
  <c r="BA114" i="1"/>
  <c r="AU114" i="1"/>
  <c r="AO114" i="1"/>
  <c r="AI114" i="1"/>
  <c r="Z114" i="1"/>
  <c r="T114" i="1"/>
  <c r="P114" i="1"/>
  <c r="AA15" i="4" l="1"/>
  <c r="AA22" i="4"/>
  <c r="AA45" i="4"/>
  <c r="AA53" i="4"/>
  <c r="AA62" i="4"/>
  <c r="AA75" i="4"/>
  <c r="AA83" i="4"/>
  <c r="AA88" i="4"/>
  <c r="AA14" i="4"/>
  <c r="AA114" i="1"/>
  <c r="AA120" i="1"/>
  <c r="AB120" i="1" s="1"/>
  <c r="AA139" i="1"/>
  <c r="AB139" i="1" s="1"/>
  <c r="AA147" i="1"/>
  <c r="AB147" i="1" s="1"/>
  <c r="AA158" i="1"/>
  <c r="AB158" i="1" s="1"/>
  <c r="AA157" i="1"/>
  <c r="AB157" i="1" s="1"/>
  <c r="AA169" i="1"/>
  <c r="AB169" i="1" s="1"/>
  <c r="AA176" i="1"/>
  <c r="AB176" i="1" s="1"/>
  <c r="AA181" i="1"/>
  <c r="AB181" i="1" s="1"/>
  <c r="AA14" i="1"/>
  <c r="AB14" i="1" s="1"/>
  <c r="AA113" i="1"/>
  <c r="AB113" i="1" s="1"/>
  <c r="CF114" i="1"/>
  <c r="CG114" i="1" s="1"/>
  <c r="CF120" i="1"/>
  <c r="CF139" i="1"/>
  <c r="CG139" i="1" s="1"/>
  <c r="CF147" i="1"/>
  <c r="CG147" i="1" s="1"/>
  <c r="CF158" i="1"/>
  <c r="CF157" i="1"/>
  <c r="CG157" i="1" s="1"/>
  <c r="CF169" i="1"/>
  <c r="CG169" i="1" s="1"/>
  <c r="CF176" i="1"/>
  <c r="CF181" i="1"/>
  <c r="CG181" i="1" s="1"/>
  <c r="CF14" i="1"/>
  <c r="CG14" i="1" s="1"/>
  <c r="CF113" i="1"/>
  <c r="CG113" i="1" s="1"/>
  <c r="DA14" i="4"/>
  <c r="CB22" i="4"/>
  <c r="DA88" i="4"/>
  <c r="BA14" i="4"/>
  <c r="CB88" i="4"/>
  <c r="BA75" i="4"/>
  <c r="CB62" i="4"/>
  <c r="BA62" i="4"/>
  <c r="DH157" i="1"/>
  <c r="DH169" i="1"/>
  <c r="DH176" i="1"/>
  <c r="DH147" i="1"/>
  <c r="DH113" i="1"/>
  <c r="DH158" i="1"/>
  <c r="DI158" i="1" s="1"/>
  <c r="DH114" i="1"/>
  <c r="DH181" i="1"/>
  <c r="DH120" i="1"/>
  <c r="DI120" i="1" s="1"/>
  <c r="DH139" i="1"/>
  <c r="DH14" i="1"/>
  <c r="BA53" i="4"/>
  <c r="BA83" i="4"/>
  <c r="BA15" i="4"/>
  <c r="DA53" i="4"/>
  <c r="BA88" i="4"/>
  <c r="CB14" i="4"/>
  <c r="BA22" i="4"/>
  <c r="CB15" i="4"/>
  <c r="BB157" i="1"/>
  <c r="BC157" i="1" s="1"/>
  <c r="BB176" i="1"/>
  <c r="BC176" i="1" s="1"/>
  <c r="BB169" i="1"/>
  <c r="BC169" i="1" s="1"/>
  <c r="BB139" i="1"/>
  <c r="BC139" i="1" s="1"/>
  <c r="BB158" i="1"/>
  <c r="BC158" i="1" s="1"/>
  <c r="BB181" i="1"/>
  <c r="BC181" i="1" s="1"/>
  <c r="BB113" i="1"/>
  <c r="BC113" i="1" s="1"/>
  <c r="BB14" i="1"/>
  <c r="BC14" i="1" s="1"/>
  <c r="DA75" i="4"/>
  <c r="CB83" i="4"/>
  <c r="DA83" i="4"/>
  <c r="CB53" i="4"/>
  <c r="CB75" i="4"/>
  <c r="CB45" i="4"/>
  <c r="DA62" i="4"/>
  <c r="DA22" i="4"/>
  <c r="BA45" i="4"/>
  <c r="DA45" i="4"/>
  <c r="DA15" i="4"/>
  <c r="AB114" i="1"/>
  <c r="BB147" i="1"/>
  <c r="BC147" i="1" s="1"/>
  <c r="BB120" i="1"/>
  <c r="BC120" i="1" s="1"/>
  <c r="BB114" i="1"/>
  <c r="BC114" i="1" s="1"/>
  <c r="EC77" i="1"/>
  <c r="ED77" i="1" s="1"/>
  <c r="DG77" i="1"/>
  <c r="CY77" i="1"/>
  <c r="CV77" i="1"/>
  <c r="CO77" i="1"/>
  <c r="CE77" i="1"/>
  <c r="BW77" i="1"/>
  <c r="BQ77" i="1"/>
  <c r="BK77" i="1"/>
  <c r="BA77" i="1"/>
  <c r="AU77" i="1"/>
  <c r="AO77" i="1"/>
  <c r="AI77" i="1"/>
  <c r="Z77" i="1"/>
  <c r="T77" i="1"/>
  <c r="P77" i="1"/>
  <c r="EC82" i="1"/>
  <c r="ED82" i="1" s="1"/>
  <c r="DG82" i="1"/>
  <c r="CY82" i="1"/>
  <c r="CV82" i="1"/>
  <c r="CO82" i="1"/>
  <c r="CE82" i="1"/>
  <c r="BW82" i="1"/>
  <c r="BQ82" i="1"/>
  <c r="BK82" i="1"/>
  <c r="BA82" i="1"/>
  <c r="AU82" i="1"/>
  <c r="AO82" i="1"/>
  <c r="AI82" i="1"/>
  <c r="Z82" i="1"/>
  <c r="T82" i="1"/>
  <c r="P82" i="1"/>
  <c r="EC70" i="1"/>
  <c r="ED70" i="1" s="1"/>
  <c r="DG70" i="1"/>
  <c r="CY70" i="1"/>
  <c r="CV70" i="1"/>
  <c r="CO70" i="1"/>
  <c r="CE70" i="1"/>
  <c r="BW70" i="1"/>
  <c r="BQ70" i="1"/>
  <c r="BK70" i="1"/>
  <c r="BA70" i="1"/>
  <c r="AU70" i="1"/>
  <c r="AO70" i="1"/>
  <c r="AI70" i="1"/>
  <c r="Z70" i="1"/>
  <c r="T70" i="1"/>
  <c r="P70" i="1"/>
  <c r="EC59" i="1"/>
  <c r="ED59" i="1" s="1"/>
  <c r="DG59" i="1"/>
  <c r="CY59" i="1"/>
  <c r="CV59" i="1"/>
  <c r="CO59" i="1"/>
  <c r="CE59" i="1"/>
  <c r="BW59" i="1"/>
  <c r="BQ59" i="1"/>
  <c r="BK59" i="1"/>
  <c r="BA59" i="1"/>
  <c r="AU59" i="1"/>
  <c r="AO59" i="1"/>
  <c r="AI59" i="1"/>
  <c r="Z59" i="1"/>
  <c r="T59" i="1"/>
  <c r="P59" i="1"/>
  <c r="EC48" i="1"/>
  <c r="ED48" i="1" s="1"/>
  <c r="DG48" i="1"/>
  <c r="CY48" i="1"/>
  <c r="CV48" i="1"/>
  <c r="CO48" i="1"/>
  <c r="CE48" i="1"/>
  <c r="BW48" i="1"/>
  <c r="BQ48" i="1"/>
  <c r="BK48" i="1"/>
  <c r="BA48" i="1"/>
  <c r="AU48" i="1"/>
  <c r="AO48" i="1"/>
  <c r="AI48" i="1"/>
  <c r="Z48" i="1"/>
  <c r="T48" i="1"/>
  <c r="P48" i="1"/>
  <c r="EC40" i="1"/>
  <c r="ED40" i="1" s="1"/>
  <c r="DG40" i="1"/>
  <c r="CY40" i="1"/>
  <c r="CV40" i="1"/>
  <c r="CO40" i="1"/>
  <c r="CE40" i="1"/>
  <c r="BW40" i="1"/>
  <c r="BQ40" i="1"/>
  <c r="BK40" i="1"/>
  <c r="BA40" i="1"/>
  <c r="AU40" i="1"/>
  <c r="AO40" i="1"/>
  <c r="AI40" i="1"/>
  <c r="Z40" i="1"/>
  <c r="T40" i="1"/>
  <c r="P40" i="1"/>
  <c r="EC21" i="1"/>
  <c r="ED21" i="1" s="1"/>
  <c r="DG21" i="1"/>
  <c r="CY21" i="1"/>
  <c r="CV21" i="1"/>
  <c r="CO21" i="1"/>
  <c r="CE21" i="1"/>
  <c r="BW21" i="1"/>
  <c r="BQ21" i="1"/>
  <c r="BK21" i="1"/>
  <c r="BA21" i="1"/>
  <c r="AU21" i="1"/>
  <c r="AO21" i="1"/>
  <c r="AI21" i="1"/>
  <c r="Z21" i="1"/>
  <c r="T21" i="1"/>
  <c r="P21" i="1"/>
  <c r="EC15" i="1"/>
  <c r="ED15" i="1" s="1"/>
  <c r="DG15" i="1"/>
  <c r="CY15" i="1"/>
  <c r="CV15" i="1"/>
  <c r="CO15" i="1"/>
  <c r="CE15" i="1"/>
  <c r="BW15" i="1"/>
  <c r="BQ15" i="1"/>
  <c r="BK15" i="1"/>
  <c r="BA15" i="1"/>
  <c r="AU15" i="1"/>
  <c r="AO15" i="1"/>
  <c r="AI15" i="1"/>
  <c r="Z15" i="1"/>
  <c r="T15" i="1"/>
  <c r="P15" i="1"/>
  <c r="AA15" i="1" l="1"/>
  <c r="AA21" i="1"/>
  <c r="AB21" i="1" s="1"/>
  <c r="AA40" i="1"/>
  <c r="CF15" i="1"/>
  <c r="CF21" i="1"/>
  <c r="CF40" i="1"/>
  <c r="CG40" i="1" s="1"/>
  <c r="CF48" i="1"/>
  <c r="CG48" i="1" s="1"/>
  <c r="CF59" i="1"/>
  <c r="CF70" i="1"/>
  <c r="CG70" i="1" s="1"/>
  <c r="CF82" i="1"/>
  <c r="CG82" i="1" s="1"/>
  <c r="CF77" i="1"/>
  <c r="AA48" i="1"/>
  <c r="AB48" i="1" s="1"/>
  <c r="AA59" i="1"/>
  <c r="AB59" i="1" s="1"/>
  <c r="AA70" i="1"/>
  <c r="AB70" i="1" s="1"/>
  <c r="AA82" i="1"/>
  <c r="AB82" i="1" s="1"/>
  <c r="AA77" i="1"/>
  <c r="AB77" i="1" s="1"/>
  <c r="EE77" i="1"/>
  <c r="EE40" i="1"/>
  <c r="DH40" i="1"/>
  <c r="DH48" i="1"/>
  <c r="EE21" i="1"/>
  <c r="DH82" i="1"/>
  <c r="DH59" i="1"/>
  <c r="DI59" i="1" s="1"/>
  <c r="DH70" i="1"/>
  <c r="DH77" i="1"/>
  <c r="DH15" i="1"/>
  <c r="DH21" i="1"/>
  <c r="DI21" i="1" s="1"/>
  <c r="AB15" i="1"/>
  <c r="BB70" i="1"/>
  <c r="BC70" i="1" s="1"/>
  <c r="AB40" i="1"/>
  <c r="BB59" i="1"/>
  <c r="BC59" i="1" s="1"/>
  <c r="EE14" i="1"/>
  <c r="BB82" i="1"/>
  <c r="BC82" i="1" s="1"/>
  <c r="BB15" i="1"/>
  <c r="BC15" i="1" s="1"/>
  <c r="BB77" i="1"/>
  <c r="BC77" i="1" s="1"/>
  <c r="BB40" i="1"/>
  <c r="BC40" i="1" s="1"/>
  <c r="BB48" i="1"/>
  <c r="BC48" i="1" s="1"/>
  <c r="EE70" i="1"/>
  <c r="BB21" i="1"/>
  <c r="BC21" i="1" s="1"/>
  <c r="EE15" i="1"/>
  <c r="EE59" i="1" l="1"/>
  <c r="EE82" i="1"/>
  <c r="EE48" i="1"/>
  <c r="CT93" i="4" l="1"/>
  <c r="CT92" i="4"/>
  <c r="CT91" i="4"/>
  <c r="CT90" i="4"/>
  <c r="CT89" i="4"/>
  <c r="CT87" i="4"/>
  <c r="CT86" i="4"/>
  <c r="CT81" i="4"/>
  <c r="CT80" i="4"/>
  <c r="CT78" i="4"/>
  <c r="CT77" i="4"/>
  <c r="CT76" i="4"/>
  <c r="CT74" i="4"/>
  <c r="CT73" i="4"/>
  <c r="CT71" i="4"/>
  <c r="CT70" i="4"/>
  <c r="CT69" i="4"/>
  <c r="CT68" i="4"/>
  <c r="CT67" i="4"/>
  <c r="CT66" i="4"/>
  <c r="CT65" i="4"/>
  <c r="CT63" i="4"/>
  <c r="CT61" i="4"/>
  <c r="CT60" i="4"/>
  <c r="CT59" i="4"/>
  <c r="CT56" i="4"/>
  <c r="CT55" i="4"/>
  <c r="CT54" i="4"/>
  <c r="CT52" i="4"/>
  <c r="CT51" i="4"/>
  <c r="CT50" i="4"/>
  <c r="CT49" i="4"/>
  <c r="CT48" i="4"/>
  <c r="CT47" i="4"/>
  <c r="CT46" i="4"/>
  <c r="CT44" i="4"/>
  <c r="CT43" i="4"/>
  <c r="CT42" i="4"/>
  <c r="CT39" i="4"/>
  <c r="CT38" i="4"/>
  <c r="CT37" i="4"/>
  <c r="CT35" i="4"/>
  <c r="CT34" i="4"/>
  <c r="CT33" i="4"/>
  <c r="CT32" i="4"/>
  <c r="CT31" i="4"/>
  <c r="CT30" i="4"/>
  <c r="CT29" i="4"/>
  <c r="CT28" i="4"/>
  <c r="CT26" i="4"/>
  <c r="CT24" i="4"/>
  <c r="CT23" i="4"/>
  <c r="CT21" i="4"/>
  <c r="CT20" i="4"/>
  <c r="CT18" i="4"/>
  <c r="CT17" i="4"/>
  <c r="CT16" i="4"/>
  <c r="CT13" i="4"/>
  <c r="CT11" i="4"/>
  <c r="CQ93" i="4"/>
  <c r="CQ92" i="4"/>
  <c r="CQ91" i="4"/>
  <c r="CQ90" i="4"/>
  <c r="CQ89" i="4"/>
  <c r="CQ87" i="4"/>
  <c r="CQ86" i="4"/>
  <c r="CQ81" i="4"/>
  <c r="CQ80" i="4"/>
  <c r="CQ78" i="4"/>
  <c r="CQ77" i="4"/>
  <c r="CQ76" i="4"/>
  <c r="CQ74" i="4"/>
  <c r="CQ73" i="4"/>
  <c r="CQ71" i="4"/>
  <c r="CQ70" i="4"/>
  <c r="CQ69" i="4"/>
  <c r="CQ68" i="4"/>
  <c r="CQ67" i="4"/>
  <c r="CQ66" i="4"/>
  <c r="CQ65" i="4"/>
  <c r="CQ63" i="4"/>
  <c r="CQ61" i="4"/>
  <c r="CQ60" i="4"/>
  <c r="CQ59" i="4"/>
  <c r="CQ56" i="4"/>
  <c r="CQ55" i="4"/>
  <c r="CQ54" i="4"/>
  <c r="CQ52" i="4"/>
  <c r="CQ51" i="4"/>
  <c r="CQ50" i="4"/>
  <c r="CQ49" i="4"/>
  <c r="CQ48" i="4"/>
  <c r="CQ47" i="4"/>
  <c r="CQ46" i="4"/>
  <c r="CQ44" i="4"/>
  <c r="CQ43" i="4"/>
  <c r="CQ42" i="4"/>
  <c r="CQ39" i="4"/>
  <c r="CQ38" i="4"/>
  <c r="CQ37" i="4"/>
  <c r="CQ35" i="4"/>
  <c r="CQ34" i="4"/>
  <c r="CQ33" i="4"/>
  <c r="CQ32" i="4"/>
  <c r="CQ31" i="4"/>
  <c r="CQ30" i="4"/>
  <c r="CQ29" i="4"/>
  <c r="CQ28" i="4"/>
  <c r="CQ26" i="4"/>
  <c r="CQ24" i="4"/>
  <c r="CQ23" i="4"/>
  <c r="CQ21" i="4"/>
  <c r="CQ20" i="4"/>
  <c r="CQ18" i="4"/>
  <c r="CQ17" i="4"/>
  <c r="CQ16" i="4"/>
  <c r="CQ13" i="4"/>
  <c r="CQ11" i="4"/>
  <c r="CZ93" i="4"/>
  <c r="CZ92" i="4"/>
  <c r="CJ92" i="4"/>
  <c r="CZ91" i="4"/>
  <c r="CJ91" i="4"/>
  <c r="CZ90" i="4"/>
  <c r="CJ90" i="4"/>
  <c r="CZ89" i="4"/>
  <c r="CJ89" i="4"/>
  <c r="CZ87" i="4"/>
  <c r="CJ87" i="4"/>
  <c r="CZ86" i="4"/>
  <c r="CJ86" i="4"/>
  <c r="CZ81" i="4"/>
  <c r="CJ81" i="4"/>
  <c r="CZ80" i="4"/>
  <c r="CJ80" i="4"/>
  <c r="CZ78" i="4"/>
  <c r="CJ78" i="4"/>
  <c r="CZ77" i="4"/>
  <c r="CJ77" i="4"/>
  <c r="CZ76" i="4"/>
  <c r="CJ76" i="4"/>
  <c r="CZ74" i="4"/>
  <c r="CJ74" i="4"/>
  <c r="CZ73" i="4"/>
  <c r="CJ73" i="4"/>
  <c r="CZ71" i="4"/>
  <c r="CJ71" i="4"/>
  <c r="CZ70" i="4"/>
  <c r="CJ70" i="4"/>
  <c r="CZ69" i="4"/>
  <c r="CJ69" i="4"/>
  <c r="CZ68" i="4"/>
  <c r="CJ68" i="4"/>
  <c r="CZ67" i="4"/>
  <c r="CJ67" i="4"/>
  <c r="CZ66" i="4"/>
  <c r="CJ66" i="4"/>
  <c r="CZ65" i="4"/>
  <c r="CJ65" i="4"/>
  <c r="CZ63" i="4"/>
  <c r="CJ63" i="4"/>
  <c r="CZ61" i="4"/>
  <c r="CJ61" i="4"/>
  <c r="CZ60" i="4"/>
  <c r="CJ60" i="4"/>
  <c r="CZ59" i="4"/>
  <c r="CJ59" i="4"/>
  <c r="CZ56" i="4"/>
  <c r="CJ56" i="4"/>
  <c r="CZ55" i="4"/>
  <c r="CJ55" i="4"/>
  <c r="CZ54" i="4"/>
  <c r="CJ54" i="4"/>
  <c r="CZ52" i="4"/>
  <c r="CJ52" i="4"/>
  <c r="CZ51" i="4"/>
  <c r="CJ51" i="4"/>
  <c r="CZ50" i="4"/>
  <c r="CJ50" i="4"/>
  <c r="CZ49" i="4"/>
  <c r="CJ49" i="4"/>
  <c r="CZ48" i="4"/>
  <c r="CJ48" i="4"/>
  <c r="CZ47" i="4"/>
  <c r="CJ47" i="4"/>
  <c r="CZ46" i="4"/>
  <c r="CJ46" i="4"/>
  <c r="CZ44" i="4"/>
  <c r="CJ44" i="4"/>
  <c r="CZ43" i="4"/>
  <c r="CJ43" i="4"/>
  <c r="CZ42" i="4"/>
  <c r="CJ42" i="4"/>
  <c r="CZ39" i="4"/>
  <c r="CJ39" i="4"/>
  <c r="CZ38" i="4"/>
  <c r="CJ38" i="4"/>
  <c r="CZ37" i="4"/>
  <c r="CJ37" i="4"/>
  <c r="CZ35" i="4"/>
  <c r="CJ35" i="4"/>
  <c r="CZ34" i="4"/>
  <c r="CJ34" i="4"/>
  <c r="CZ33" i="4"/>
  <c r="CJ33" i="4"/>
  <c r="CZ32" i="4"/>
  <c r="CJ32" i="4"/>
  <c r="CZ31" i="4"/>
  <c r="CJ31" i="4"/>
  <c r="CZ30" i="4"/>
  <c r="CJ30" i="4"/>
  <c r="CZ29" i="4"/>
  <c r="CJ29" i="4"/>
  <c r="CZ28" i="4"/>
  <c r="CJ28" i="4"/>
  <c r="CZ26" i="4"/>
  <c r="CJ26" i="4"/>
  <c r="CZ24" i="4"/>
  <c r="CJ24" i="4"/>
  <c r="CZ23" i="4"/>
  <c r="CJ23" i="4"/>
  <c r="CZ21" i="4"/>
  <c r="CJ21" i="4"/>
  <c r="CZ20" i="4"/>
  <c r="CJ20" i="4"/>
  <c r="CZ18" i="4"/>
  <c r="CJ18" i="4"/>
  <c r="CZ17" i="4"/>
  <c r="CJ17" i="4"/>
  <c r="CZ16" i="4"/>
  <c r="CJ16" i="4"/>
  <c r="CZ13" i="4"/>
  <c r="CJ13" i="4"/>
  <c r="CZ11" i="4"/>
  <c r="CJ11" i="4"/>
  <c r="DG182" i="1"/>
  <c r="DG180" i="1"/>
  <c r="DG179" i="1"/>
  <c r="DG174" i="1"/>
  <c r="DG173" i="1"/>
  <c r="DG172" i="1"/>
  <c r="DG171" i="1"/>
  <c r="DG170" i="1"/>
  <c r="DG168" i="1"/>
  <c r="DG166" i="1"/>
  <c r="DG165" i="1"/>
  <c r="DG164" i="1"/>
  <c r="DG163" i="1"/>
  <c r="DG162" i="1"/>
  <c r="DG161" i="1"/>
  <c r="DG160" i="1"/>
  <c r="DG155" i="1"/>
  <c r="DG154" i="1"/>
  <c r="DG153" i="1"/>
  <c r="DG149" i="1"/>
  <c r="DG148" i="1"/>
  <c r="DG146" i="1"/>
  <c r="DG145" i="1"/>
  <c r="DG144" i="1"/>
  <c r="DG143" i="1"/>
  <c r="DG142" i="1"/>
  <c r="DG141" i="1"/>
  <c r="DG140" i="1"/>
  <c r="DG138" i="1"/>
  <c r="DG137" i="1"/>
  <c r="DG134" i="1"/>
  <c r="DG133" i="1"/>
  <c r="DG131" i="1"/>
  <c r="DG130" i="1"/>
  <c r="DG129" i="1"/>
  <c r="DG128" i="1"/>
  <c r="DG127" i="1"/>
  <c r="DG126" i="1"/>
  <c r="DG125" i="1"/>
  <c r="DG124" i="1"/>
  <c r="DG122" i="1"/>
  <c r="DG121" i="1"/>
  <c r="DG119" i="1"/>
  <c r="DG118" i="1"/>
  <c r="DG116" i="1"/>
  <c r="DG115" i="1"/>
  <c r="DG112" i="1"/>
  <c r="DG110" i="1"/>
  <c r="DG83" i="1"/>
  <c r="DG81" i="1"/>
  <c r="DG80" i="1"/>
  <c r="DG75" i="1"/>
  <c r="DG74" i="1"/>
  <c r="DG73" i="1"/>
  <c r="DG72" i="1"/>
  <c r="DG71" i="1"/>
  <c r="DG69" i="1"/>
  <c r="DG67" i="1"/>
  <c r="DG66" i="1"/>
  <c r="DG65" i="1"/>
  <c r="DG64" i="1"/>
  <c r="DG63" i="1"/>
  <c r="DG62" i="1"/>
  <c r="DG61" i="1"/>
  <c r="DG58" i="1"/>
  <c r="DG56" i="1"/>
  <c r="DG55" i="1"/>
  <c r="DG54" i="1"/>
  <c r="DG50" i="1"/>
  <c r="DG49" i="1"/>
  <c r="DG47" i="1"/>
  <c r="DG46" i="1"/>
  <c r="DG45" i="1"/>
  <c r="DG44" i="1"/>
  <c r="DG43" i="1"/>
  <c r="DG42" i="1"/>
  <c r="DG41" i="1"/>
  <c r="DG39" i="1"/>
  <c r="DG38" i="1"/>
  <c r="DG35" i="1"/>
  <c r="DG34" i="1"/>
  <c r="DG32" i="1"/>
  <c r="DG31" i="1"/>
  <c r="DG30" i="1"/>
  <c r="DG29" i="1"/>
  <c r="DG28" i="1"/>
  <c r="DG27" i="1"/>
  <c r="DG26" i="1"/>
  <c r="DG25" i="1"/>
  <c r="DG23" i="1"/>
  <c r="DG22" i="1"/>
  <c r="DG20" i="1"/>
  <c r="DG19" i="1"/>
  <c r="DG17" i="1"/>
  <c r="DG16" i="1"/>
  <c r="DG13" i="1"/>
  <c r="DG11" i="1"/>
  <c r="CY182" i="1"/>
  <c r="CY180" i="1"/>
  <c r="CY179" i="1"/>
  <c r="CY174" i="1"/>
  <c r="CY173" i="1"/>
  <c r="CY172" i="1"/>
  <c r="CY171" i="1"/>
  <c r="CY170" i="1"/>
  <c r="CY168" i="1"/>
  <c r="CY166" i="1"/>
  <c r="CY165" i="1"/>
  <c r="CY164" i="1"/>
  <c r="CY163" i="1"/>
  <c r="CY162" i="1"/>
  <c r="CY161" i="1"/>
  <c r="CY160" i="1"/>
  <c r="CY155" i="1"/>
  <c r="CY154" i="1"/>
  <c r="CY153" i="1"/>
  <c r="CY149" i="1"/>
  <c r="CY148" i="1"/>
  <c r="CY146" i="1"/>
  <c r="CY145" i="1"/>
  <c r="CY144" i="1"/>
  <c r="CY143" i="1"/>
  <c r="CY142" i="1"/>
  <c r="CY141" i="1"/>
  <c r="CY140" i="1"/>
  <c r="CY138" i="1"/>
  <c r="CY137" i="1"/>
  <c r="CY134" i="1"/>
  <c r="CY133" i="1"/>
  <c r="CY131" i="1"/>
  <c r="CY130" i="1"/>
  <c r="CY129" i="1"/>
  <c r="CY128" i="1"/>
  <c r="CY127" i="1"/>
  <c r="CY126" i="1"/>
  <c r="CY125" i="1"/>
  <c r="CY124" i="1"/>
  <c r="CY122" i="1"/>
  <c r="CY121" i="1"/>
  <c r="CY119" i="1"/>
  <c r="CY118" i="1"/>
  <c r="CY116" i="1"/>
  <c r="CY115" i="1"/>
  <c r="CY112" i="1"/>
  <c r="CY110" i="1"/>
  <c r="CY83" i="1"/>
  <c r="CY81" i="1"/>
  <c r="CY80" i="1"/>
  <c r="CY75" i="1"/>
  <c r="CY74" i="1"/>
  <c r="CY73" i="1"/>
  <c r="CY72" i="1"/>
  <c r="CY71" i="1"/>
  <c r="CY69" i="1"/>
  <c r="CY67" i="1"/>
  <c r="CY66" i="1"/>
  <c r="CY65" i="1"/>
  <c r="CY64" i="1"/>
  <c r="CY63" i="1"/>
  <c r="CY62" i="1"/>
  <c r="CY61" i="1"/>
  <c r="CY58" i="1"/>
  <c r="CY56" i="1"/>
  <c r="CY55" i="1"/>
  <c r="CY54" i="1"/>
  <c r="CY50" i="1"/>
  <c r="CY49" i="1"/>
  <c r="CY47" i="1"/>
  <c r="CY46" i="1"/>
  <c r="CY45" i="1"/>
  <c r="CY44" i="1"/>
  <c r="CY43" i="1"/>
  <c r="CY42" i="1"/>
  <c r="CY41" i="1"/>
  <c r="CY39" i="1"/>
  <c r="CY38" i="1"/>
  <c r="CY35" i="1"/>
  <c r="CY34" i="1"/>
  <c r="CY32" i="1"/>
  <c r="CY31" i="1"/>
  <c r="CY30" i="1"/>
  <c r="CY29" i="1"/>
  <c r="CY28" i="1"/>
  <c r="CY27" i="1"/>
  <c r="CY26" i="1"/>
  <c r="CY25" i="1"/>
  <c r="CY23" i="1"/>
  <c r="CY22" i="1"/>
  <c r="CY20" i="1"/>
  <c r="CY19" i="1"/>
  <c r="CY17" i="1"/>
  <c r="CY16" i="1"/>
  <c r="CY13" i="1"/>
  <c r="CY11" i="1"/>
  <c r="CV182" i="1"/>
  <c r="CV180" i="1"/>
  <c r="CV179" i="1"/>
  <c r="CV174" i="1"/>
  <c r="CV173" i="1"/>
  <c r="CV172" i="1"/>
  <c r="CV171" i="1"/>
  <c r="CV170" i="1"/>
  <c r="CV168" i="1"/>
  <c r="CV166" i="1"/>
  <c r="CV165" i="1"/>
  <c r="CV164" i="1"/>
  <c r="CV163" i="1"/>
  <c r="CV162" i="1"/>
  <c r="CV161" i="1"/>
  <c r="CV160" i="1"/>
  <c r="CV155" i="1"/>
  <c r="CV154" i="1"/>
  <c r="CV153" i="1"/>
  <c r="CV149" i="1"/>
  <c r="CV148" i="1"/>
  <c r="CV146" i="1"/>
  <c r="CV145" i="1"/>
  <c r="CV144" i="1"/>
  <c r="CV143" i="1"/>
  <c r="CV142" i="1"/>
  <c r="CV141" i="1"/>
  <c r="CV140" i="1"/>
  <c r="CV138" i="1"/>
  <c r="CV137" i="1"/>
  <c r="CV134" i="1"/>
  <c r="CV133" i="1"/>
  <c r="CV131" i="1"/>
  <c r="CV130" i="1"/>
  <c r="CV129" i="1"/>
  <c r="CV128" i="1"/>
  <c r="CV127" i="1"/>
  <c r="CV126" i="1"/>
  <c r="CV125" i="1"/>
  <c r="CV124" i="1"/>
  <c r="CV122" i="1"/>
  <c r="CV121" i="1"/>
  <c r="CV119" i="1"/>
  <c r="CV118" i="1"/>
  <c r="CV116" i="1"/>
  <c r="CV115" i="1"/>
  <c r="CV112" i="1"/>
  <c r="CV110" i="1"/>
  <c r="CV83" i="1"/>
  <c r="CV81" i="1"/>
  <c r="CV80" i="1"/>
  <c r="CV75" i="1"/>
  <c r="CV74" i="1"/>
  <c r="CV73" i="1"/>
  <c r="CV72" i="1"/>
  <c r="CV71" i="1"/>
  <c r="CV69" i="1"/>
  <c r="CV67" i="1"/>
  <c r="CV66" i="1"/>
  <c r="CV65" i="1"/>
  <c r="CV64" i="1"/>
  <c r="CV63" i="1"/>
  <c r="CV62" i="1"/>
  <c r="CV61" i="1"/>
  <c r="CV58" i="1"/>
  <c r="CV56" i="1"/>
  <c r="CV55" i="1"/>
  <c r="CV54" i="1"/>
  <c r="CV50" i="1"/>
  <c r="CV49" i="1"/>
  <c r="CV47" i="1"/>
  <c r="CV46" i="1"/>
  <c r="CV45" i="1"/>
  <c r="CV44" i="1"/>
  <c r="CV43" i="1"/>
  <c r="CV42" i="1"/>
  <c r="CV41" i="1"/>
  <c r="CV39" i="1"/>
  <c r="CV38" i="1"/>
  <c r="CV35" i="1"/>
  <c r="CV34" i="1"/>
  <c r="CV32" i="1"/>
  <c r="CV31" i="1"/>
  <c r="CV30" i="1"/>
  <c r="CV29" i="1"/>
  <c r="CV28" i="1"/>
  <c r="CV27" i="1"/>
  <c r="CV26" i="1"/>
  <c r="CV25" i="1"/>
  <c r="CV23" i="1"/>
  <c r="CV22" i="1"/>
  <c r="CV20" i="1"/>
  <c r="CV19" i="1"/>
  <c r="CV17" i="1"/>
  <c r="CV16" i="1"/>
  <c r="CV13" i="1"/>
  <c r="CV11" i="1"/>
  <c r="CU183" i="1"/>
  <c r="CU156" i="1"/>
  <c r="CU84" i="1"/>
  <c r="CU57" i="1"/>
  <c r="CU51" i="1"/>
  <c r="DF183" i="1"/>
  <c r="DE183" i="1"/>
  <c r="DD183" i="1"/>
  <c r="DC183" i="1"/>
  <c r="DB183" i="1"/>
  <c r="CX183" i="1"/>
  <c r="CW183" i="1"/>
  <c r="CT183" i="1"/>
  <c r="CS183" i="1"/>
  <c r="CR183" i="1"/>
  <c r="CQ183" i="1"/>
  <c r="CP183" i="1"/>
  <c r="CN183" i="1"/>
  <c r="CM183" i="1"/>
  <c r="CK183" i="1"/>
  <c r="CJ183" i="1"/>
  <c r="CI183" i="1"/>
  <c r="CO182" i="1"/>
  <c r="CO180" i="1"/>
  <c r="CO179" i="1"/>
  <c r="CO174" i="1"/>
  <c r="CO173" i="1"/>
  <c r="CO172" i="1"/>
  <c r="CO171" i="1"/>
  <c r="CO170" i="1"/>
  <c r="CO168" i="1"/>
  <c r="CO166" i="1"/>
  <c r="CO165" i="1"/>
  <c r="CO164" i="1"/>
  <c r="CO163" i="1"/>
  <c r="CO162" i="1"/>
  <c r="CO161" i="1"/>
  <c r="CO160" i="1"/>
  <c r="DF156" i="1"/>
  <c r="DE156" i="1"/>
  <c r="DD156" i="1"/>
  <c r="DC156" i="1"/>
  <c r="DB156" i="1"/>
  <c r="CX156" i="1"/>
  <c r="CW156" i="1"/>
  <c r="CT156" i="1"/>
  <c r="CS156" i="1"/>
  <c r="CR156" i="1"/>
  <c r="CQ156" i="1"/>
  <c r="CP156" i="1"/>
  <c r="CN156" i="1"/>
  <c r="CM156" i="1"/>
  <c r="CL156" i="1"/>
  <c r="CK156" i="1"/>
  <c r="CJ156" i="1"/>
  <c r="CI156" i="1"/>
  <c r="CO155" i="1"/>
  <c r="CO154" i="1"/>
  <c r="CO153" i="1"/>
  <c r="DF150" i="1"/>
  <c r="DE150" i="1"/>
  <c r="DD150" i="1"/>
  <c r="DC150" i="1"/>
  <c r="DB150" i="1"/>
  <c r="CX150" i="1"/>
  <c r="CW150" i="1"/>
  <c r="CN150" i="1"/>
  <c r="CM150" i="1"/>
  <c r="CL150" i="1"/>
  <c r="CK150" i="1"/>
  <c r="CJ150" i="1"/>
  <c r="CI150" i="1"/>
  <c r="CO149" i="1"/>
  <c r="CO148" i="1"/>
  <c r="CO146" i="1"/>
  <c r="CO145" i="1"/>
  <c r="CO144" i="1"/>
  <c r="CO143" i="1"/>
  <c r="CO142" i="1"/>
  <c r="CO141" i="1"/>
  <c r="CO140" i="1"/>
  <c r="CO138" i="1"/>
  <c r="CO137" i="1"/>
  <c r="CO134" i="1"/>
  <c r="CO133" i="1"/>
  <c r="CO131" i="1"/>
  <c r="CO130" i="1"/>
  <c r="CO129" i="1"/>
  <c r="CO128" i="1"/>
  <c r="CO127" i="1"/>
  <c r="CO126" i="1"/>
  <c r="CO125" i="1"/>
  <c r="CO124" i="1"/>
  <c r="CO122" i="1"/>
  <c r="CO121" i="1"/>
  <c r="CO119" i="1"/>
  <c r="CO118" i="1"/>
  <c r="CO116" i="1"/>
  <c r="CO115" i="1"/>
  <c r="CO112" i="1"/>
  <c r="CO110" i="1"/>
  <c r="DF84" i="1"/>
  <c r="DE84" i="1"/>
  <c r="DD84" i="1"/>
  <c r="DC84" i="1"/>
  <c r="DB84" i="1"/>
  <c r="CX84" i="1"/>
  <c r="CW84" i="1"/>
  <c r="CT84" i="1"/>
  <c r="CS84" i="1"/>
  <c r="CR84" i="1"/>
  <c r="CQ84" i="1"/>
  <c r="CP84" i="1"/>
  <c r="CN84" i="1"/>
  <c r="CL84" i="1"/>
  <c r="CK84" i="1"/>
  <c r="CJ84" i="1"/>
  <c r="CI84" i="1"/>
  <c r="CO83" i="1"/>
  <c r="CO81" i="1"/>
  <c r="CO80" i="1"/>
  <c r="CO75" i="1"/>
  <c r="CO74" i="1"/>
  <c r="CO73" i="1"/>
  <c r="CO72" i="1"/>
  <c r="CO71" i="1"/>
  <c r="CO69" i="1"/>
  <c r="CO67" i="1"/>
  <c r="CO66" i="1"/>
  <c r="CO65" i="1"/>
  <c r="CO64" i="1"/>
  <c r="CO63" i="1"/>
  <c r="CO62" i="1"/>
  <c r="CO61" i="1"/>
  <c r="CO58" i="1"/>
  <c r="DF57" i="1"/>
  <c r="DE57" i="1"/>
  <c r="DD57" i="1"/>
  <c r="DC57" i="1"/>
  <c r="DB57" i="1"/>
  <c r="CX57" i="1"/>
  <c r="CW57" i="1"/>
  <c r="CT57" i="1"/>
  <c r="CS57" i="1"/>
  <c r="CR57" i="1"/>
  <c r="CQ57" i="1"/>
  <c r="CP57" i="1"/>
  <c r="CN57" i="1"/>
  <c r="CM57" i="1"/>
  <c r="CL57" i="1"/>
  <c r="CK57" i="1"/>
  <c r="CJ57" i="1"/>
  <c r="CI57" i="1"/>
  <c r="CO56" i="1"/>
  <c r="CO55" i="1"/>
  <c r="CO54" i="1"/>
  <c r="DF51" i="1"/>
  <c r="DE51" i="1"/>
  <c r="DD51" i="1"/>
  <c r="DC51" i="1"/>
  <c r="DB51" i="1"/>
  <c r="CX51" i="1"/>
  <c r="CW51" i="1"/>
  <c r="CT51" i="1"/>
  <c r="CS51" i="1"/>
  <c r="CR51" i="1"/>
  <c r="CQ51" i="1"/>
  <c r="CP51" i="1"/>
  <c r="CN51" i="1"/>
  <c r="CM51" i="1"/>
  <c r="CL51" i="1"/>
  <c r="CK51" i="1"/>
  <c r="CJ51" i="1"/>
  <c r="CI51" i="1"/>
  <c r="CO50" i="1"/>
  <c r="CO49" i="1"/>
  <c r="CO47" i="1"/>
  <c r="CO46" i="1"/>
  <c r="CO45" i="1"/>
  <c r="CO44" i="1"/>
  <c r="CO43" i="1"/>
  <c r="CO42" i="1"/>
  <c r="CO41" i="1"/>
  <c r="CO39" i="1"/>
  <c r="CO38" i="1"/>
  <c r="CO35" i="1"/>
  <c r="CO34" i="1"/>
  <c r="CO32" i="1"/>
  <c r="CO31" i="1"/>
  <c r="CO30" i="1"/>
  <c r="CO29" i="1"/>
  <c r="CO28" i="1"/>
  <c r="CO27" i="1"/>
  <c r="CO26" i="1"/>
  <c r="CO25" i="1"/>
  <c r="CO23" i="1"/>
  <c r="CO22" i="1"/>
  <c r="CO20" i="1"/>
  <c r="CO19" i="1"/>
  <c r="CO17" i="1"/>
  <c r="CO16" i="1"/>
  <c r="CO13" i="1"/>
  <c r="CO11" i="1"/>
  <c r="DH35" i="1" l="1"/>
  <c r="DH46" i="1"/>
  <c r="DH26" i="1"/>
  <c r="DH13" i="1"/>
  <c r="DH11" i="1"/>
  <c r="DH25" i="1"/>
  <c r="DH34" i="1"/>
  <c r="DH45" i="1"/>
  <c r="DH154" i="1"/>
  <c r="DH180" i="1"/>
  <c r="DH16" i="1"/>
  <c r="DH27" i="1"/>
  <c r="DH38" i="1"/>
  <c r="DH17" i="1"/>
  <c r="DH28" i="1"/>
  <c r="DH39" i="1"/>
  <c r="DI39" i="1" s="1"/>
  <c r="DH49" i="1"/>
  <c r="DH47" i="1"/>
  <c r="DH56" i="1"/>
  <c r="DI56" i="1" s="1"/>
  <c r="DA89" i="4"/>
  <c r="DA92" i="4"/>
  <c r="DH121" i="1"/>
  <c r="DH130" i="1"/>
  <c r="DI130" i="1" s="1"/>
  <c r="DH142" i="1"/>
  <c r="DI142" i="1" s="1"/>
  <c r="DH110" i="1"/>
  <c r="DH124" i="1"/>
  <c r="DH133" i="1"/>
  <c r="DH144" i="1"/>
  <c r="DH171" i="1"/>
  <c r="DI171" i="1" s="1"/>
  <c r="DH161" i="1"/>
  <c r="DI161" i="1" s="1"/>
  <c r="DH168" i="1"/>
  <c r="DI168" i="1" s="1"/>
  <c r="DH160" i="1"/>
  <c r="DI160" i="1" s="1"/>
  <c r="DH170" i="1"/>
  <c r="DI170" i="1" s="1"/>
  <c r="DH155" i="1"/>
  <c r="DI155" i="1" s="1"/>
  <c r="DH116" i="1"/>
  <c r="DH127" i="1"/>
  <c r="DH138" i="1"/>
  <c r="DI138" i="1" s="1"/>
  <c r="DH148" i="1"/>
  <c r="DH131" i="1"/>
  <c r="DH143" i="1"/>
  <c r="DH58" i="1"/>
  <c r="DH69" i="1"/>
  <c r="DI69" i="1" s="1"/>
  <c r="DH83" i="1"/>
  <c r="DI83" i="1" s="1"/>
  <c r="DH61" i="1"/>
  <c r="DI61" i="1" s="1"/>
  <c r="DH71" i="1"/>
  <c r="DI71" i="1" s="1"/>
  <c r="DA69" i="4"/>
  <c r="DA52" i="4"/>
  <c r="DA59" i="4"/>
  <c r="DA65" i="4"/>
  <c r="DH119" i="1"/>
  <c r="DH129" i="1"/>
  <c r="DH141" i="1"/>
  <c r="DH166" i="1"/>
  <c r="DI166" i="1" s="1"/>
  <c r="DH81" i="1"/>
  <c r="DH122" i="1"/>
  <c r="DH67" i="1"/>
  <c r="DI67" i="1" s="1"/>
  <c r="DH30" i="1"/>
  <c r="DH42" i="1"/>
  <c r="DH23" i="1"/>
  <c r="DH32" i="1"/>
  <c r="DH44" i="1"/>
  <c r="DH62" i="1"/>
  <c r="DI62" i="1" s="1"/>
  <c r="DH72" i="1"/>
  <c r="DI72" i="1" s="1"/>
  <c r="DH112" i="1"/>
  <c r="DH125" i="1"/>
  <c r="DH134" i="1"/>
  <c r="DH145" i="1"/>
  <c r="DH20" i="1"/>
  <c r="DH19" i="1"/>
  <c r="DH63" i="1"/>
  <c r="DI63" i="1" s="1"/>
  <c r="DH73" i="1"/>
  <c r="DH50" i="1"/>
  <c r="DH64" i="1"/>
  <c r="DI64" i="1" s="1"/>
  <c r="DH74" i="1"/>
  <c r="DI74" i="1" s="1"/>
  <c r="DH162" i="1"/>
  <c r="DI162" i="1" s="1"/>
  <c r="DH172" i="1"/>
  <c r="DH41" i="1"/>
  <c r="DH163" i="1"/>
  <c r="DI163" i="1" s="1"/>
  <c r="DH173" i="1"/>
  <c r="DI173" i="1" s="1"/>
  <c r="DH29" i="1"/>
  <c r="DH115" i="1"/>
  <c r="DH126" i="1"/>
  <c r="DH137" i="1"/>
  <c r="DH146" i="1"/>
  <c r="DH55" i="1"/>
  <c r="DH182" i="1"/>
  <c r="DI182" i="1" s="1"/>
  <c r="DH118" i="1"/>
  <c r="DH128" i="1"/>
  <c r="DH140" i="1"/>
  <c r="DH149" i="1"/>
  <c r="DH153" i="1"/>
  <c r="DH22" i="1"/>
  <c r="DH31" i="1"/>
  <c r="DH43" i="1"/>
  <c r="DH65" i="1"/>
  <c r="DH75" i="1"/>
  <c r="DI75" i="1" s="1"/>
  <c r="DH66" i="1"/>
  <c r="DI66" i="1" s="1"/>
  <c r="DH80" i="1"/>
  <c r="DH164" i="1"/>
  <c r="DH174" i="1"/>
  <c r="DI174" i="1" s="1"/>
  <c r="DH165" i="1"/>
  <c r="DI165" i="1" s="1"/>
  <c r="DH179" i="1"/>
  <c r="DH54" i="1"/>
  <c r="CJ93" i="4"/>
  <c r="DA93" i="4" s="1"/>
  <c r="DA78" i="4"/>
  <c r="CR85" i="1"/>
  <c r="CR87" i="1" s="1"/>
  <c r="DB85" i="1"/>
  <c r="DB87" i="1" s="1"/>
  <c r="DB93" i="1" s="1"/>
  <c r="CQ184" i="1"/>
  <c r="CQ188" i="1" s="1"/>
  <c r="DD85" i="1"/>
  <c r="DD87" i="1" s="1"/>
  <c r="DD93" i="1" s="1"/>
  <c r="DG156" i="1"/>
  <c r="CT85" i="1"/>
  <c r="CT87" i="1" s="1"/>
  <c r="CT96" i="1" s="1"/>
  <c r="DA47" i="4"/>
  <c r="DA48" i="4"/>
  <c r="CN184" i="1"/>
  <c r="CN188" i="1" s="1"/>
  <c r="CP184" i="1"/>
  <c r="CP188" i="1" s="1"/>
  <c r="CJ85" i="1"/>
  <c r="CJ87" i="1" s="1"/>
  <c r="CI85" i="1"/>
  <c r="CI87" i="1" s="1"/>
  <c r="CS85" i="1"/>
  <c r="CS87" i="1" s="1"/>
  <c r="DC85" i="1"/>
  <c r="DC87" i="1" s="1"/>
  <c r="DC93" i="1" s="1"/>
  <c r="DA18" i="4"/>
  <c r="DA39" i="4"/>
  <c r="DA71" i="4"/>
  <c r="DA16" i="4"/>
  <c r="DA28" i="4"/>
  <c r="DA37" i="4"/>
  <c r="DA30" i="4"/>
  <c r="DA50" i="4"/>
  <c r="DA74" i="4"/>
  <c r="DA61" i="4"/>
  <c r="DA70" i="4"/>
  <c r="DA23" i="4"/>
  <c r="DA33" i="4"/>
  <c r="DA44" i="4"/>
  <c r="DA54" i="4"/>
  <c r="DA80" i="4"/>
  <c r="DA11" i="4"/>
  <c r="DA24" i="4"/>
  <c r="DA34" i="4"/>
  <c r="DA46" i="4"/>
  <c r="DA66" i="4"/>
  <c r="DA76" i="4"/>
  <c r="DA17" i="4"/>
  <c r="DA29" i="4"/>
  <c r="DA38" i="4"/>
  <c r="DA49" i="4"/>
  <c r="DA60" i="4"/>
  <c r="DA81" i="4"/>
  <c r="DA55" i="4"/>
  <c r="DA90" i="4"/>
  <c r="DA13" i="4"/>
  <c r="DA56" i="4"/>
  <c r="DA51" i="4"/>
  <c r="DA21" i="4"/>
  <c r="CK184" i="1"/>
  <c r="CK188" i="1" s="1"/>
  <c r="CT184" i="1"/>
  <c r="CT188" i="1" s="1"/>
  <c r="DD184" i="1"/>
  <c r="DD188" i="1" s="1"/>
  <c r="DA26" i="4"/>
  <c r="DA35" i="4"/>
  <c r="DA67" i="4"/>
  <c r="DA77" i="4"/>
  <c r="DA91" i="4"/>
  <c r="DA68" i="4"/>
  <c r="DA42" i="4"/>
  <c r="DA32" i="4"/>
  <c r="DA63" i="4"/>
  <c r="DA43" i="4"/>
  <c r="DA73" i="4"/>
  <c r="DA87" i="4"/>
  <c r="DA20" i="4"/>
  <c r="DA31" i="4"/>
  <c r="DA86" i="4"/>
  <c r="CW85" i="1"/>
  <c r="CW87" i="1" s="1"/>
  <c r="DE85" i="1"/>
  <c r="DE87" i="1" s="1"/>
  <c r="DE93" i="1" s="1"/>
  <c r="CL183" i="1"/>
  <c r="CL184" i="1" s="1"/>
  <c r="CL188" i="1" s="1"/>
  <c r="CU184" i="1"/>
  <c r="CU188" i="1" s="1"/>
  <c r="CV156" i="1"/>
  <c r="CY57" i="1"/>
  <c r="CY156" i="1"/>
  <c r="CM184" i="1"/>
  <c r="CM188" i="1" s="1"/>
  <c r="CX184" i="1"/>
  <c r="CX188" i="1" s="1"/>
  <c r="DF184" i="1"/>
  <c r="DF188" i="1" s="1"/>
  <c r="CL85" i="1"/>
  <c r="CL87" i="1" s="1"/>
  <c r="CX85" i="1"/>
  <c r="CX87" i="1" s="1"/>
  <c r="DF85" i="1"/>
  <c r="DF87" i="1" s="1"/>
  <c r="DF93" i="1" s="1"/>
  <c r="CR184" i="1"/>
  <c r="CR188" i="1" s="1"/>
  <c r="CJ184" i="1"/>
  <c r="CJ188" i="1" s="1"/>
  <c r="CS184" i="1"/>
  <c r="CS188" i="1" s="1"/>
  <c r="DC184" i="1"/>
  <c r="DC188" i="1" s="1"/>
  <c r="CQ85" i="1"/>
  <c r="CQ87" i="1" s="1"/>
  <c r="DB184" i="1"/>
  <c r="DB188" i="1" s="1"/>
  <c r="DB95" i="1" s="1"/>
  <c r="CI184" i="1"/>
  <c r="CI188" i="1" s="1"/>
  <c r="CK85" i="1"/>
  <c r="CK87" i="1" s="1"/>
  <c r="CO156" i="1"/>
  <c r="CO51" i="1"/>
  <c r="CP85" i="1"/>
  <c r="CP87" i="1" s="1"/>
  <c r="CM84" i="1"/>
  <c r="CM85" i="1" s="1"/>
  <c r="CM87" i="1" s="1"/>
  <c r="CW184" i="1"/>
  <c r="CW188" i="1" s="1"/>
  <c r="DE184" i="1"/>
  <c r="DE188" i="1" s="1"/>
  <c r="CV57" i="1"/>
  <c r="DG183" i="1"/>
  <c r="CO84" i="1"/>
  <c r="CO150" i="1"/>
  <c r="CO183" i="1"/>
  <c r="CV84" i="1"/>
  <c r="CV183" i="1"/>
  <c r="CY51" i="1"/>
  <c r="CY84" i="1"/>
  <c r="CV51" i="1"/>
  <c r="CV150" i="1"/>
  <c r="CY150" i="1"/>
  <c r="CY183" i="1"/>
  <c r="DG51" i="1"/>
  <c r="CO57" i="1"/>
  <c r="CN85" i="1"/>
  <c r="CN87" i="1" s="1"/>
  <c r="DG84" i="1"/>
  <c r="DG150" i="1"/>
  <c r="DG57" i="1"/>
  <c r="CU85" i="1"/>
  <c r="CU87" i="1" s="1"/>
  <c r="DC95" i="1" l="1"/>
  <c r="DC96" i="1" s="1"/>
  <c r="CN96" i="1"/>
  <c r="DE95" i="1"/>
  <c r="DE96" i="1" s="1"/>
  <c r="CS96" i="1"/>
  <c r="DD95" i="1"/>
  <c r="DD96" i="1" s="1"/>
  <c r="DB96" i="1"/>
  <c r="DG93" i="1"/>
  <c r="CU96" i="1"/>
  <c r="CR96" i="1"/>
  <c r="DF95" i="1"/>
  <c r="DF96" i="1" s="1"/>
  <c r="CO184" i="1"/>
  <c r="CO188" i="1" s="1"/>
  <c r="DG184" i="1"/>
  <c r="DG188" i="1" s="1"/>
  <c r="CV184" i="1"/>
  <c r="CV188" i="1" s="1"/>
  <c r="CM95" i="1"/>
  <c r="CM96" i="1" s="1"/>
  <c r="CO85" i="1"/>
  <c r="CO87" i="1" s="1"/>
  <c r="CV85" i="1"/>
  <c r="CV87" i="1" s="1"/>
  <c r="DG85" i="1"/>
  <c r="DG87" i="1" s="1"/>
  <c r="CY85" i="1"/>
  <c r="CY87" i="1" s="1"/>
  <c r="CY184" i="1"/>
  <c r="CY188" i="1" s="1"/>
  <c r="CX95" i="1"/>
  <c r="CX96" i="1" s="1"/>
  <c r="CL95" i="1"/>
  <c r="CL96" i="1" s="1"/>
  <c r="CK95" i="1"/>
  <c r="CK96" i="1" s="1"/>
  <c r="CW95" i="1"/>
  <c r="CW96" i="1" s="1"/>
  <c r="DH183" i="1"/>
  <c r="DH84" i="1"/>
  <c r="CJ95" i="1"/>
  <c r="CJ96" i="1" s="1"/>
  <c r="CP95" i="1"/>
  <c r="CP96" i="1" s="1"/>
  <c r="DH156" i="1"/>
  <c r="DH57" i="1"/>
  <c r="CI95" i="1"/>
  <c r="CI96" i="1" s="1"/>
  <c r="CQ95" i="1"/>
  <c r="CQ96" i="1" s="1"/>
  <c r="DH51" i="1"/>
  <c r="DH150" i="1"/>
  <c r="DG95" i="1" l="1"/>
  <c r="DG96" i="1" s="1"/>
  <c r="CV95" i="1"/>
  <c r="CV96" i="1" s="1"/>
  <c r="CO95" i="1"/>
  <c r="CO96" i="1" s="1"/>
  <c r="CY95" i="1"/>
  <c r="CY96" i="1" s="1"/>
  <c r="DH85" i="1"/>
  <c r="DH87" i="1" s="1"/>
  <c r="DH184" i="1"/>
  <c r="DH93" i="1" l="1"/>
  <c r="DI37" i="1"/>
  <c r="DI82" i="1"/>
  <c r="DI68" i="1"/>
  <c r="DI58" i="1"/>
  <c r="DI81" i="1"/>
  <c r="DI73" i="1"/>
  <c r="DI65" i="1"/>
  <c r="DI78" i="1"/>
  <c r="DI60" i="1"/>
  <c r="DI87" i="1"/>
  <c r="DI80" i="1"/>
  <c r="DI55" i="1"/>
  <c r="DI70" i="1"/>
  <c r="DI85" i="1"/>
  <c r="DI79" i="1"/>
  <c r="DI54" i="1"/>
  <c r="DI84" i="1"/>
  <c r="DI77" i="1"/>
  <c r="DI57" i="1"/>
  <c r="DI76" i="1"/>
  <c r="DI24" i="1"/>
  <c r="DI36" i="1"/>
  <c r="DI12" i="1"/>
  <c r="DI18" i="1"/>
  <c r="DI14" i="1"/>
  <c r="DI48" i="1"/>
  <c r="DI15" i="1"/>
  <c r="DI40" i="1"/>
  <c r="DI29" i="1"/>
  <c r="DI11" i="1"/>
  <c r="DI19" i="1"/>
  <c r="DI45" i="1"/>
  <c r="DI28" i="1"/>
  <c r="DI41" i="1"/>
  <c r="DI23" i="1"/>
  <c r="DI30" i="1"/>
  <c r="DI26" i="1"/>
  <c r="DI27" i="1"/>
  <c r="DI46" i="1"/>
  <c r="DI34" i="1"/>
  <c r="DI22" i="1"/>
  <c r="DI16" i="1"/>
  <c r="DI49" i="1"/>
  <c r="DI43" i="1"/>
  <c r="DI20" i="1"/>
  <c r="DI35" i="1"/>
  <c r="DI38" i="1"/>
  <c r="DI17" i="1"/>
  <c r="DI32" i="1"/>
  <c r="DI31" i="1"/>
  <c r="DI42" i="1"/>
  <c r="DI25" i="1"/>
  <c r="DI44" i="1"/>
  <c r="DI13" i="1"/>
  <c r="DI47" i="1"/>
  <c r="DI50" i="1"/>
  <c r="DI51" i="1"/>
  <c r="DH188" i="1"/>
  <c r="DH95" i="1" l="1"/>
  <c r="DH96" i="1" s="1"/>
  <c r="DI136" i="1"/>
  <c r="DI183" i="1"/>
  <c r="DI181" i="1"/>
  <c r="DI167" i="1"/>
  <c r="DI157" i="1"/>
  <c r="DI153" i="1"/>
  <c r="DI180" i="1"/>
  <c r="DI172" i="1"/>
  <c r="DI164" i="1"/>
  <c r="DI156" i="1"/>
  <c r="DI188" i="1"/>
  <c r="DI179" i="1"/>
  <c r="DI169" i="1"/>
  <c r="DI178" i="1"/>
  <c r="DI154" i="1"/>
  <c r="DI184" i="1"/>
  <c r="DI176" i="1"/>
  <c r="DI123" i="1"/>
  <c r="DI135" i="1"/>
  <c r="DI114" i="1"/>
  <c r="DI113" i="1"/>
  <c r="DI147" i="1"/>
  <c r="DI139" i="1"/>
  <c r="DI112" i="1"/>
  <c r="DI127" i="1"/>
  <c r="DI121" i="1"/>
  <c r="DI125" i="1"/>
  <c r="DI118" i="1"/>
  <c r="DI144" i="1"/>
  <c r="DI149" i="1"/>
  <c r="DI110" i="1"/>
  <c r="DI133" i="1"/>
  <c r="DI115" i="1"/>
  <c r="DI122" i="1"/>
  <c r="DI137" i="1"/>
  <c r="DI126" i="1"/>
  <c r="DI128" i="1"/>
  <c r="DI131" i="1"/>
  <c r="DI145" i="1"/>
  <c r="DI134" i="1"/>
  <c r="DI140" i="1"/>
  <c r="DI148" i="1"/>
  <c r="DI129" i="1"/>
  <c r="DI119" i="1"/>
  <c r="DI146" i="1"/>
  <c r="DI143" i="1"/>
  <c r="DI116" i="1"/>
  <c r="DI124" i="1"/>
  <c r="DI141" i="1"/>
  <c r="DI150" i="1"/>
  <c r="E150" i="1"/>
  <c r="F150" i="1"/>
  <c r="G150" i="1"/>
  <c r="H150" i="1"/>
  <c r="I150" i="1"/>
  <c r="J150" i="1"/>
  <c r="K150" i="1"/>
  <c r="L150" i="1"/>
  <c r="M150" i="1"/>
  <c r="N150" i="1"/>
  <c r="O150" i="1"/>
  <c r="CE11" i="1" l="1"/>
  <c r="CE13" i="1"/>
  <c r="CE16" i="1"/>
  <c r="CE17" i="1"/>
  <c r="CE19" i="1"/>
  <c r="CE20" i="1"/>
  <c r="CE22" i="1"/>
  <c r="CE23" i="1"/>
  <c r="CE25" i="1"/>
  <c r="CE26" i="1"/>
  <c r="CE27" i="1"/>
  <c r="CE28" i="1"/>
  <c r="CE29" i="1"/>
  <c r="CE30" i="1"/>
  <c r="CE31" i="1"/>
  <c r="CE32" i="1"/>
  <c r="CE34" i="1"/>
  <c r="CE35" i="1"/>
  <c r="CE38" i="1"/>
  <c r="CE39" i="1"/>
  <c r="CE41" i="1"/>
  <c r="CE42" i="1"/>
  <c r="CE43" i="1"/>
  <c r="CE44" i="1"/>
  <c r="CE45" i="1"/>
  <c r="CE46" i="1"/>
  <c r="CE47" i="1"/>
  <c r="CE49" i="1"/>
  <c r="CE50" i="1"/>
  <c r="AD51" i="1"/>
  <c r="AE51" i="1"/>
  <c r="AF51" i="1"/>
  <c r="AG51" i="1"/>
  <c r="AH51" i="1"/>
  <c r="DU86" i="4"/>
  <c r="DV86" i="4" s="1"/>
  <c r="CA86" i="4"/>
  <c r="BU86" i="4"/>
  <c r="BO86" i="4"/>
  <c r="BI86" i="4"/>
  <c r="AZ86" i="4"/>
  <c r="AT86" i="4"/>
  <c r="AN86" i="4"/>
  <c r="AH86" i="4"/>
  <c r="Z86" i="4"/>
  <c r="T86" i="4"/>
  <c r="P86" i="4"/>
  <c r="EC179" i="1"/>
  <c r="ED179" i="1" s="1"/>
  <c r="EE179" i="1" s="1"/>
  <c r="CE179" i="1"/>
  <c r="BW179" i="1"/>
  <c r="BQ179" i="1"/>
  <c r="BK179" i="1"/>
  <c r="BA179" i="1"/>
  <c r="AU179" i="1"/>
  <c r="AO179" i="1"/>
  <c r="AI179" i="1"/>
  <c r="Z179" i="1"/>
  <c r="T179" i="1"/>
  <c r="P179" i="1"/>
  <c r="EC80" i="1"/>
  <c r="ED80" i="1" s="1"/>
  <c r="CE80" i="1"/>
  <c r="BW80" i="1"/>
  <c r="BQ80" i="1"/>
  <c r="BK80" i="1"/>
  <c r="BA80" i="1"/>
  <c r="AU80" i="1"/>
  <c r="AO80" i="1"/>
  <c r="AI80" i="1"/>
  <c r="Z80" i="1"/>
  <c r="T80" i="1"/>
  <c r="P80" i="1"/>
  <c r="DU78" i="4"/>
  <c r="DV78" i="4" s="1"/>
  <c r="CA78" i="4"/>
  <c r="BU78" i="4"/>
  <c r="BO78" i="4"/>
  <c r="BI78" i="4"/>
  <c r="AZ78" i="4"/>
  <c r="AT78" i="4"/>
  <c r="AN78" i="4"/>
  <c r="AH78" i="4"/>
  <c r="Z78" i="4"/>
  <c r="T78" i="4"/>
  <c r="P78" i="4"/>
  <c r="EC172" i="1"/>
  <c r="ED172" i="1" s="1"/>
  <c r="EE172" i="1" s="1"/>
  <c r="CE172" i="1"/>
  <c r="BW172" i="1"/>
  <c r="BQ172" i="1"/>
  <c r="BK172" i="1"/>
  <c r="BA172" i="1"/>
  <c r="AU172" i="1"/>
  <c r="AO172" i="1"/>
  <c r="AI172" i="1"/>
  <c r="Z172" i="1"/>
  <c r="T172" i="1"/>
  <c r="P172" i="1"/>
  <c r="EC73" i="1"/>
  <c r="ED73" i="1" s="1"/>
  <c r="CE73" i="1"/>
  <c r="BW73" i="1"/>
  <c r="BQ73" i="1"/>
  <c r="BK73" i="1"/>
  <c r="BA73" i="1"/>
  <c r="AU73" i="1"/>
  <c r="AO73" i="1"/>
  <c r="AI73" i="1"/>
  <c r="Z73" i="1"/>
  <c r="T73" i="1"/>
  <c r="P73" i="1"/>
  <c r="DU63" i="4"/>
  <c r="DV63" i="4" s="1"/>
  <c r="CA63" i="4"/>
  <c r="BU63" i="4"/>
  <c r="BO63" i="4"/>
  <c r="BI63" i="4"/>
  <c r="AZ63" i="4"/>
  <c r="AT63" i="4"/>
  <c r="AN63" i="4"/>
  <c r="AH63" i="4"/>
  <c r="Z63" i="4"/>
  <c r="T63" i="4"/>
  <c r="P63" i="4"/>
  <c r="EB84" i="1"/>
  <c r="EA84" i="1"/>
  <c r="DZ84" i="1"/>
  <c r="DY84" i="1"/>
  <c r="DX84" i="1"/>
  <c r="DW84" i="1"/>
  <c r="DV84" i="1"/>
  <c r="DU84" i="1"/>
  <c r="DT84" i="1"/>
  <c r="DS84" i="1"/>
  <c r="DR84" i="1"/>
  <c r="DQ84" i="1"/>
  <c r="CD84" i="1"/>
  <c r="CC84" i="1"/>
  <c r="CB84" i="1"/>
  <c r="CA84" i="1"/>
  <c r="BZ84" i="1"/>
  <c r="BV84" i="1"/>
  <c r="BU84" i="1"/>
  <c r="BT84" i="1"/>
  <c r="BS84" i="1"/>
  <c r="BR84" i="1"/>
  <c r="BP84" i="1"/>
  <c r="BO84" i="1"/>
  <c r="BN84" i="1"/>
  <c r="BM84" i="1"/>
  <c r="BL84" i="1"/>
  <c r="BJ84" i="1"/>
  <c r="BI84" i="1"/>
  <c r="BH84" i="1"/>
  <c r="BG84" i="1"/>
  <c r="BF84" i="1"/>
  <c r="BE84" i="1"/>
  <c r="AZ84" i="1"/>
  <c r="AY84" i="1"/>
  <c r="AX84" i="1"/>
  <c r="AW84" i="1"/>
  <c r="AV84" i="1"/>
  <c r="AT84" i="1"/>
  <c r="AS84" i="1"/>
  <c r="AR84" i="1"/>
  <c r="AQ84" i="1"/>
  <c r="AP84" i="1"/>
  <c r="AN84" i="1"/>
  <c r="AM84" i="1"/>
  <c r="AL84" i="1"/>
  <c r="AK84" i="1"/>
  <c r="AJ84" i="1"/>
  <c r="AH84" i="1"/>
  <c r="AG84" i="1"/>
  <c r="AF84" i="1"/>
  <c r="AE84" i="1"/>
  <c r="AD84" i="1"/>
  <c r="Y84" i="1"/>
  <c r="X84" i="1"/>
  <c r="W84" i="1"/>
  <c r="V84" i="1"/>
  <c r="U84" i="1"/>
  <c r="S84" i="1"/>
  <c r="R84" i="1"/>
  <c r="Q84" i="1"/>
  <c r="O84" i="1"/>
  <c r="N84" i="1"/>
  <c r="M84" i="1"/>
  <c r="L84" i="1"/>
  <c r="K84" i="1"/>
  <c r="J84" i="1"/>
  <c r="I84" i="1"/>
  <c r="H84" i="1"/>
  <c r="G84" i="1"/>
  <c r="F84" i="1"/>
  <c r="E84" i="1"/>
  <c r="EB183" i="1"/>
  <c r="EA183" i="1"/>
  <c r="DZ183" i="1"/>
  <c r="DY183" i="1"/>
  <c r="DX183" i="1"/>
  <c r="DW183" i="1"/>
  <c r="DV183" i="1"/>
  <c r="DU183" i="1"/>
  <c r="DT183" i="1"/>
  <c r="DS183" i="1"/>
  <c r="DR183" i="1"/>
  <c r="DQ183" i="1"/>
  <c r="CD183" i="1"/>
  <c r="CC183" i="1"/>
  <c r="CB183" i="1"/>
  <c r="CA183" i="1"/>
  <c r="BZ183" i="1"/>
  <c r="BV183" i="1"/>
  <c r="BU183" i="1"/>
  <c r="BT183" i="1"/>
  <c r="BS183" i="1"/>
  <c r="BR183" i="1"/>
  <c r="BP183" i="1"/>
  <c r="BO183" i="1"/>
  <c r="BN183" i="1"/>
  <c r="BM183" i="1"/>
  <c r="BL183" i="1"/>
  <c r="BJ183" i="1"/>
  <c r="BI183" i="1"/>
  <c r="BH183" i="1"/>
  <c r="BG183" i="1"/>
  <c r="BF183" i="1"/>
  <c r="BE183" i="1"/>
  <c r="AZ183" i="1"/>
  <c r="AY183" i="1"/>
  <c r="AX183" i="1"/>
  <c r="AW183" i="1"/>
  <c r="AV183" i="1"/>
  <c r="AT183" i="1"/>
  <c r="AS183" i="1"/>
  <c r="AR183" i="1"/>
  <c r="AQ183" i="1"/>
  <c r="AP183" i="1"/>
  <c r="AN183" i="1"/>
  <c r="AM183" i="1"/>
  <c r="AL183" i="1"/>
  <c r="AK183" i="1"/>
  <c r="AJ183" i="1"/>
  <c r="AH183" i="1"/>
  <c r="AG183" i="1"/>
  <c r="AF183" i="1"/>
  <c r="AE183" i="1"/>
  <c r="AD183" i="1"/>
  <c r="Y183" i="1"/>
  <c r="X183" i="1"/>
  <c r="W183" i="1"/>
  <c r="V183" i="1"/>
  <c r="U183" i="1"/>
  <c r="S183" i="1"/>
  <c r="R183" i="1"/>
  <c r="Q183" i="1"/>
  <c r="O183" i="1"/>
  <c r="N183" i="1"/>
  <c r="M183" i="1"/>
  <c r="L183" i="1"/>
  <c r="K183" i="1"/>
  <c r="J183" i="1"/>
  <c r="I183" i="1"/>
  <c r="H183" i="1"/>
  <c r="G183" i="1"/>
  <c r="F183" i="1"/>
  <c r="E183" i="1"/>
  <c r="EC58" i="1"/>
  <c r="ED58" i="1" s="1"/>
  <c r="CE58" i="1"/>
  <c r="BW58" i="1"/>
  <c r="BQ58" i="1"/>
  <c r="BK58" i="1"/>
  <c r="BA58" i="1"/>
  <c r="AU58" i="1"/>
  <c r="AO58" i="1"/>
  <c r="AI58" i="1"/>
  <c r="Z58" i="1"/>
  <c r="T58" i="1"/>
  <c r="P58" i="1"/>
  <c r="BE150" i="1"/>
  <c r="BF150" i="1"/>
  <c r="BG150" i="1"/>
  <c r="BH150" i="1"/>
  <c r="BI150" i="1"/>
  <c r="BJ150" i="1"/>
  <c r="DU34" i="4"/>
  <c r="DV34" i="4" s="1"/>
  <c r="CA34" i="4"/>
  <c r="BU34" i="4"/>
  <c r="BO34" i="4"/>
  <c r="BI34" i="4"/>
  <c r="AZ34" i="4"/>
  <c r="AT34" i="4"/>
  <c r="AN34" i="4"/>
  <c r="AH34" i="4"/>
  <c r="Z34" i="4"/>
  <c r="T34" i="4"/>
  <c r="P34" i="4"/>
  <c r="EC130" i="1"/>
  <c r="ED130" i="1" s="1"/>
  <c r="EE130" i="1" s="1"/>
  <c r="CE130" i="1"/>
  <c r="BW130" i="1"/>
  <c r="BQ130" i="1"/>
  <c r="BK130" i="1"/>
  <c r="BA130" i="1"/>
  <c r="AU130" i="1"/>
  <c r="AO130" i="1"/>
  <c r="AI130" i="1"/>
  <c r="Z130" i="1"/>
  <c r="T130" i="1"/>
  <c r="P130" i="1"/>
  <c r="EC31" i="1"/>
  <c r="ED31" i="1" s="1"/>
  <c r="BW31" i="1"/>
  <c r="BQ31" i="1"/>
  <c r="BK31" i="1"/>
  <c r="BA31" i="1"/>
  <c r="AU31" i="1"/>
  <c r="AO31" i="1"/>
  <c r="AI31" i="1"/>
  <c r="Z31" i="1"/>
  <c r="T31" i="1"/>
  <c r="P31" i="1"/>
  <c r="DU26" i="4"/>
  <c r="DV26" i="4" s="1"/>
  <c r="CA26" i="4"/>
  <c r="BU26" i="4"/>
  <c r="BO26" i="4"/>
  <c r="BI26" i="4"/>
  <c r="AZ26" i="4"/>
  <c r="AT26" i="4"/>
  <c r="AN26" i="4"/>
  <c r="AH26" i="4"/>
  <c r="Z26" i="4"/>
  <c r="T26" i="4"/>
  <c r="P26" i="4"/>
  <c r="EC25" i="1"/>
  <c r="ED25" i="1" s="1"/>
  <c r="BW25" i="1"/>
  <c r="BQ25" i="1"/>
  <c r="BK25" i="1"/>
  <c r="BA25" i="1"/>
  <c r="AU25" i="1"/>
  <c r="AO25" i="1"/>
  <c r="AI25" i="1"/>
  <c r="Z25" i="1"/>
  <c r="T25" i="1"/>
  <c r="P25" i="1"/>
  <c r="EC124" i="1"/>
  <c r="ED124" i="1" s="1"/>
  <c r="EE124" i="1" s="1"/>
  <c r="CE124" i="1"/>
  <c r="BW124" i="1"/>
  <c r="BQ124" i="1"/>
  <c r="BK124" i="1"/>
  <c r="BA124" i="1"/>
  <c r="AU124" i="1"/>
  <c r="AO124" i="1"/>
  <c r="AI124" i="1"/>
  <c r="Z124" i="1"/>
  <c r="T124" i="1"/>
  <c r="P124" i="1"/>
  <c r="DU65" i="4"/>
  <c r="DV65" i="4" s="1"/>
  <c r="BI65" i="4"/>
  <c r="BO65" i="4"/>
  <c r="BU65" i="4"/>
  <c r="CA65" i="4"/>
  <c r="AH65" i="4"/>
  <c r="AN65" i="4"/>
  <c r="AT65" i="4"/>
  <c r="AZ65" i="4"/>
  <c r="P65" i="4"/>
  <c r="T65" i="4"/>
  <c r="Z65" i="4"/>
  <c r="EC160" i="1"/>
  <c r="ED160" i="1" s="1"/>
  <c r="EE160" i="1" s="1"/>
  <c r="CE160" i="1"/>
  <c r="BW160" i="1"/>
  <c r="BQ160" i="1"/>
  <c r="BK160" i="1"/>
  <c r="BA160" i="1"/>
  <c r="AU160" i="1"/>
  <c r="AO160" i="1"/>
  <c r="AI160" i="1"/>
  <c r="Z160" i="1"/>
  <c r="T160" i="1"/>
  <c r="P160" i="1"/>
  <c r="EC61" i="1"/>
  <c r="ED61" i="1" s="1"/>
  <c r="CE61" i="1"/>
  <c r="BW61" i="1"/>
  <c r="BQ61" i="1"/>
  <c r="BK61" i="1"/>
  <c r="BA61" i="1"/>
  <c r="AU61" i="1"/>
  <c r="AO61" i="1"/>
  <c r="AI61" i="1"/>
  <c r="Z61" i="1"/>
  <c r="T61" i="1"/>
  <c r="P61" i="1"/>
  <c r="Q150" i="1"/>
  <c r="R150" i="1"/>
  <c r="S150" i="1"/>
  <c r="AD150" i="1"/>
  <c r="AE150" i="1"/>
  <c r="AF150" i="1"/>
  <c r="AG150" i="1"/>
  <c r="AH150" i="1"/>
  <c r="DU80" i="4"/>
  <c r="DV80" i="4" s="1"/>
  <c r="CA80" i="4"/>
  <c r="BU80" i="4"/>
  <c r="BO80" i="4"/>
  <c r="BI80" i="4"/>
  <c r="AZ80" i="4"/>
  <c r="AT80" i="4"/>
  <c r="AN80" i="4"/>
  <c r="AH80" i="4"/>
  <c r="Z80" i="4"/>
  <c r="T80" i="4"/>
  <c r="P80" i="4"/>
  <c r="BR150" i="1"/>
  <c r="BS150" i="1"/>
  <c r="BT150" i="1"/>
  <c r="BU150" i="1"/>
  <c r="BV150" i="1"/>
  <c r="EC173" i="1"/>
  <c r="ED173" i="1" s="1"/>
  <c r="EE173" i="1" s="1"/>
  <c r="CE173" i="1"/>
  <c r="BW173" i="1"/>
  <c r="BQ173" i="1"/>
  <c r="BK173" i="1"/>
  <c r="BA173" i="1"/>
  <c r="AU173" i="1"/>
  <c r="AO173" i="1"/>
  <c r="AI173" i="1"/>
  <c r="Z173" i="1"/>
  <c r="T173" i="1"/>
  <c r="P173" i="1"/>
  <c r="EC74" i="1"/>
  <c r="ED74" i="1" s="1"/>
  <c r="CE74" i="1"/>
  <c r="BW74" i="1"/>
  <c r="BQ74" i="1"/>
  <c r="BK74" i="1"/>
  <c r="BA74" i="1"/>
  <c r="AU74" i="1"/>
  <c r="AO74" i="1"/>
  <c r="AI74" i="1"/>
  <c r="P74" i="1"/>
  <c r="Z74" i="1"/>
  <c r="T74" i="1"/>
  <c r="CY40" i="3"/>
  <c r="CY36" i="3"/>
  <c r="CY35" i="3"/>
  <c r="CY16" i="3"/>
  <c r="CY12" i="3"/>
  <c r="CY11" i="3"/>
  <c r="CX41" i="3"/>
  <c r="CX42" i="3" s="1"/>
  <c r="CX44" i="3" s="1"/>
  <c r="CX37" i="3"/>
  <c r="CX17" i="3"/>
  <c r="CX18" i="3"/>
  <c r="CX13" i="3"/>
  <c r="CX20" i="3" s="1"/>
  <c r="DU93" i="4"/>
  <c r="DV93" i="4" s="1"/>
  <c r="DU92" i="4"/>
  <c r="DV92" i="4" s="1"/>
  <c r="DU91" i="4"/>
  <c r="DV91" i="4" s="1"/>
  <c r="DU90" i="4"/>
  <c r="DV90" i="4" s="1"/>
  <c r="DU89" i="4"/>
  <c r="DV89" i="4" s="1"/>
  <c r="DU87" i="4"/>
  <c r="DV87" i="4" s="1"/>
  <c r="DU81" i="4"/>
  <c r="DV81" i="4" s="1"/>
  <c r="DU77" i="4"/>
  <c r="DV77" i="4" s="1"/>
  <c r="DU76" i="4"/>
  <c r="DV76" i="4" s="1"/>
  <c r="DU74" i="4"/>
  <c r="DV74" i="4" s="1"/>
  <c r="DU73" i="4"/>
  <c r="DV73" i="4" s="1"/>
  <c r="DU71" i="4"/>
  <c r="DV71" i="4" s="1"/>
  <c r="DU70" i="4"/>
  <c r="DV70" i="4" s="1"/>
  <c r="DU69" i="4"/>
  <c r="DV69" i="4" s="1"/>
  <c r="DU68" i="4"/>
  <c r="DV68" i="4" s="1"/>
  <c r="DU67" i="4"/>
  <c r="DV67" i="4" s="1"/>
  <c r="DU66" i="4"/>
  <c r="DV66" i="4" s="1"/>
  <c r="DU61" i="4"/>
  <c r="DV61" i="4" s="1"/>
  <c r="DU60" i="4"/>
  <c r="DV60" i="4" s="1"/>
  <c r="DU59" i="4"/>
  <c r="DV59" i="4" s="1"/>
  <c r="DU56" i="4"/>
  <c r="DV56" i="4" s="1"/>
  <c r="DU55" i="4"/>
  <c r="DV55" i="4" s="1"/>
  <c r="DU54" i="4"/>
  <c r="DV54" i="4" s="1"/>
  <c r="DU52" i="4"/>
  <c r="DV52" i="4" s="1"/>
  <c r="DU51" i="4"/>
  <c r="DV51" i="4" s="1"/>
  <c r="DU50" i="4"/>
  <c r="DV50" i="4" s="1"/>
  <c r="DU49" i="4"/>
  <c r="DV49" i="4" s="1"/>
  <c r="DU48" i="4"/>
  <c r="DV48" i="4" s="1"/>
  <c r="DU47" i="4"/>
  <c r="DV47" i="4" s="1"/>
  <c r="DU46" i="4"/>
  <c r="DV46" i="4" s="1"/>
  <c r="DU44" i="4"/>
  <c r="DV44" i="4" s="1"/>
  <c r="DU43" i="4"/>
  <c r="DV43" i="4" s="1"/>
  <c r="DU42" i="4"/>
  <c r="DV42" i="4" s="1"/>
  <c r="DU39" i="4"/>
  <c r="DV39" i="4" s="1"/>
  <c r="DU38" i="4"/>
  <c r="DV38" i="4" s="1"/>
  <c r="DU37" i="4"/>
  <c r="DV37" i="4" s="1"/>
  <c r="DU35" i="4"/>
  <c r="DV35" i="4" s="1"/>
  <c r="DU33" i="4"/>
  <c r="DV33" i="4" s="1"/>
  <c r="DU32" i="4"/>
  <c r="DV32" i="4" s="1"/>
  <c r="DU31" i="4"/>
  <c r="DV31" i="4" s="1"/>
  <c r="DU30" i="4"/>
  <c r="DV30" i="4" s="1"/>
  <c r="DU29" i="4"/>
  <c r="DV29" i="4" s="1"/>
  <c r="DU28" i="4"/>
  <c r="DV28" i="4" s="1"/>
  <c r="DU24" i="4"/>
  <c r="DV24" i="4" s="1"/>
  <c r="DU23" i="4"/>
  <c r="DV23" i="4" s="1"/>
  <c r="DU21" i="4"/>
  <c r="DV21" i="4" s="1"/>
  <c r="DU20" i="4"/>
  <c r="DV20" i="4" s="1"/>
  <c r="DU18" i="4"/>
  <c r="DV18" i="4" s="1"/>
  <c r="DU17" i="4"/>
  <c r="DV17" i="4" s="1"/>
  <c r="DU16" i="4"/>
  <c r="DV16" i="4" s="1"/>
  <c r="DU13" i="4"/>
  <c r="DV13" i="4" s="1"/>
  <c r="DU11" i="4"/>
  <c r="DV11" i="4" s="1"/>
  <c r="EC186" i="1"/>
  <c r="ED186" i="1" s="1"/>
  <c r="EC182" i="1"/>
  <c r="ED182" i="1" s="1"/>
  <c r="EE182" i="1" s="1"/>
  <c r="EC180" i="1"/>
  <c r="ED180" i="1" s="1"/>
  <c r="EE180" i="1" s="1"/>
  <c r="EC174" i="1"/>
  <c r="ED174" i="1" s="1"/>
  <c r="EE174" i="1" s="1"/>
  <c r="EC171" i="1"/>
  <c r="ED171" i="1" s="1"/>
  <c r="EE171" i="1" s="1"/>
  <c r="EC170" i="1"/>
  <c r="ED170" i="1" s="1"/>
  <c r="EE170" i="1" s="1"/>
  <c r="EC168" i="1"/>
  <c r="ED168" i="1" s="1"/>
  <c r="EE168" i="1" s="1"/>
  <c r="EC166" i="1"/>
  <c r="ED166" i="1" s="1"/>
  <c r="EE166" i="1" s="1"/>
  <c r="EC165" i="1"/>
  <c r="ED165" i="1" s="1"/>
  <c r="EE165" i="1" s="1"/>
  <c r="EC164" i="1"/>
  <c r="ED164" i="1" s="1"/>
  <c r="EE164" i="1" s="1"/>
  <c r="EC163" i="1"/>
  <c r="ED163" i="1" s="1"/>
  <c r="EE163" i="1" s="1"/>
  <c r="EC162" i="1"/>
  <c r="ED162" i="1" s="1"/>
  <c r="EE162" i="1" s="1"/>
  <c r="EC161" i="1"/>
  <c r="ED161" i="1" s="1"/>
  <c r="EE161" i="1" s="1"/>
  <c r="EC155" i="1"/>
  <c r="ED155" i="1" s="1"/>
  <c r="EE155" i="1" s="1"/>
  <c r="EC154" i="1"/>
  <c r="ED154" i="1" s="1"/>
  <c r="EE154" i="1" s="1"/>
  <c r="EC153" i="1"/>
  <c r="ED153" i="1" s="1"/>
  <c r="EE153" i="1" s="1"/>
  <c r="EC149" i="1"/>
  <c r="ED149" i="1" s="1"/>
  <c r="EE149" i="1" s="1"/>
  <c r="EC148" i="1"/>
  <c r="ED148" i="1" s="1"/>
  <c r="EC146" i="1"/>
  <c r="ED146" i="1" s="1"/>
  <c r="EE146" i="1" s="1"/>
  <c r="EC145" i="1"/>
  <c r="ED145" i="1" s="1"/>
  <c r="EC144" i="1"/>
  <c r="ED144" i="1" s="1"/>
  <c r="EC143" i="1"/>
  <c r="ED143" i="1" s="1"/>
  <c r="EC142" i="1"/>
  <c r="ED142" i="1" s="1"/>
  <c r="EE142" i="1" s="1"/>
  <c r="EC141" i="1"/>
  <c r="ED141" i="1" s="1"/>
  <c r="EE141" i="1" s="1"/>
  <c r="EC140" i="1"/>
  <c r="ED140" i="1" s="1"/>
  <c r="EE140" i="1" s="1"/>
  <c r="EC138" i="1"/>
  <c r="ED138" i="1" s="1"/>
  <c r="EE138" i="1" s="1"/>
  <c r="EC137" i="1"/>
  <c r="ED137" i="1" s="1"/>
  <c r="EE137" i="1" s="1"/>
  <c r="EC134" i="1"/>
  <c r="ED134" i="1" s="1"/>
  <c r="EE134" i="1" s="1"/>
  <c r="EC133" i="1"/>
  <c r="ED133" i="1" s="1"/>
  <c r="EE133" i="1" s="1"/>
  <c r="EC131" i="1"/>
  <c r="ED131" i="1" s="1"/>
  <c r="EE131" i="1" s="1"/>
  <c r="EC129" i="1"/>
  <c r="ED129" i="1" s="1"/>
  <c r="EE129" i="1" s="1"/>
  <c r="EC128" i="1"/>
  <c r="ED128" i="1" s="1"/>
  <c r="EE128" i="1" s="1"/>
  <c r="EC127" i="1"/>
  <c r="ED127" i="1" s="1"/>
  <c r="EC126" i="1"/>
  <c r="ED126" i="1" s="1"/>
  <c r="EE126" i="1" s="1"/>
  <c r="EC125" i="1"/>
  <c r="ED125" i="1" s="1"/>
  <c r="EE125" i="1" s="1"/>
  <c r="EC122" i="1"/>
  <c r="ED122" i="1" s="1"/>
  <c r="EE122" i="1" s="1"/>
  <c r="EC121" i="1"/>
  <c r="ED121" i="1" s="1"/>
  <c r="EC119" i="1"/>
  <c r="ED119" i="1" s="1"/>
  <c r="EE119" i="1" s="1"/>
  <c r="EC118" i="1"/>
  <c r="ED118" i="1" s="1"/>
  <c r="EE118" i="1" s="1"/>
  <c r="EC116" i="1"/>
  <c r="ED116" i="1" s="1"/>
  <c r="EE116" i="1" s="1"/>
  <c r="EC115" i="1"/>
  <c r="ED115" i="1" s="1"/>
  <c r="EE115" i="1" s="1"/>
  <c r="EC112" i="1"/>
  <c r="ED112" i="1" s="1"/>
  <c r="EC110" i="1"/>
  <c r="ED110" i="1" s="1"/>
  <c r="EC83" i="1"/>
  <c r="ED83" i="1" s="1"/>
  <c r="EC81" i="1"/>
  <c r="ED81" i="1" s="1"/>
  <c r="EC75" i="1"/>
  <c r="ED75" i="1" s="1"/>
  <c r="EC72" i="1"/>
  <c r="ED72" i="1" s="1"/>
  <c r="EC71" i="1"/>
  <c r="ED71" i="1" s="1"/>
  <c r="EC69" i="1"/>
  <c r="ED69" i="1" s="1"/>
  <c r="EC67" i="1"/>
  <c r="ED67" i="1" s="1"/>
  <c r="EC66" i="1"/>
  <c r="ED66" i="1" s="1"/>
  <c r="EC65" i="1"/>
  <c r="ED65" i="1" s="1"/>
  <c r="EC64" i="1"/>
  <c r="ED64" i="1" s="1"/>
  <c r="EC63" i="1"/>
  <c r="ED63" i="1" s="1"/>
  <c r="EC62" i="1"/>
  <c r="ED62" i="1" s="1"/>
  <c r="EC56" i="1"/>
  <c r="ED56" i="1" s="1"/>
  <c r="EC55" i="1"/>
  <c r="ED55" i="1" s="1"/>
  <c r="EC54" i="1"/>
  <c r="ED54" i="1" s="1"/>
  <c r="EC50" i="1"/>
  <c r="ED50" i="1" s="1"/>
  <c r="EC49" i="1"/>
  <c r="ED49" i="1" s="1"/>
  <c r="EC47" i="1"/>
  <c r="ED47" i="1" s="1"/>
  <c r="EC46" i="1"/>
  <c r="ED46" i="1" s="1"/>
  <c r="EC45" i="1"/>
  <c r="ED45" i="1" s="1"/>
  <c r="EC44" i="1"/>
  <c r="ED44" i="1" s="1"/>
  <c r="EC43" i="1"/>
  <c r="ED43" i="1" s="1"/>
  <c r="EC42" i="1"/>
  <c r="ED42" i="1" s="1"/>
  <c r="EC41" i="1"/>
  <c r="ED41" i="1" s="1"/>
  <c r="EC39" i="1"/>
  <c r="ED39" i="1" s="1"/>
  <c r="EC38" i="1"/>
  <c r="ED38" i="1" s="1"/>
  <c r="EC35" i="1"/>
  <c r="ED35" i="1" s="1"/>
  <c r="EC34" i="1"/>
  <c r="ED34" i="1" s="1"/>
  <c r="EC32" i="1"/>
  <c r="ED32" i="1" s="1"/>
  <c r="EC30" i="1"/>
  <c r="ED30" i="1" s="1"/>
  <c r="EC29" i="1"/>
  <c r="ED29" i="1" s="1"/>
  <c r="EC28" i="1"/>
  <c r="ED28" i="1" s="1"/>
  <c r="EC27" i="1"/>
  <c r="ED27" i="1" s="1"/>
  <c r="EC26" i="1"/>
  <c r="ED26" i="1" s="1"/>
  <c r="EC23" i="1"/>
  <c r="ED23" i="1" s="1"/>
  <c r="EC22" i="1"/>
  <c r="ED22" i="1" s="1"/>
  <c r="EC20" i="1"/>
  <c r="ED20" i="1" s="1"/>
  <c r="EC19" i="1"/>
  <c r="ED19" i="1" s="1"/>
  <c r="EC17" i="1"/>
  <c r="ED17" i="1" s="1"/>
  <c r="EC16" i="1"/>
  <c r="ED16" i="1" s="1"/>
  <c r="EC13" i="1"/>
  <c r="ED13" i="1" s="1"/>
  <c r="EC11" i="1"/>
  <c r="ED11" i="1" s="1"/>
  <c r="CE186" i="1"/>
  <c r="CF186" i="1" s="1"/>
  <c r="CA39" i="4"/>
  <c r="BU39" i="4"/>
  <c r="BO39" i="4"/>
  <c r="BI39" i="4"/>
  <c r="AZ39" i="4"/>
  <c r="AT39" i="4"/>
  <c r="AN39" i="4"/>
  <c r="AH39" i="4"/>
  <c r="Z39" i="4"/>
  <c r="T39" i="4"/>
  <c r="P39" i="4"/>
  <c r="P67" i="4"/>
  <c r="T67" i="4"/>
  <c r="Z67" i="4"/>
  <c r="AH67" i="4"/>
  <c r="AN67" i="4"/>
  <c r="AT67" i="4"/>
  <c r="AZ67" i="4"/>
  <c r="BI67" i="4"/>
  <c r="BO67" i="4"/>
  <c r="BU67" i="4"/>
  <c r="CA67" i="4"/>
  <c r="CE162" i="1"/>
  <c r="BW162" i="1"/>
  <c r="BQ162" i="1"/>
  <c r="BK162" i="1"/>
  <c r="BA162" i="1"/>
  <c r="AU162" i="1"/>
  <c r="AO162" i="1"/>
  <c r="AI162" i="1"/>
  <c r="Z162" i="1"/>
  <c r="T162" i="1"/>
  <c r="P162" i="1"/>
  <c r="CE63" i="1"/>
  <c r="BW63" i="1"/>
  <c r="BQ63" i="1"/>
  <c r="BK63" i="1"/>
  <c r="BA63" i="1"/>
  <c r="AU63" i="1"/>
  <c r="AO63" i="1"/>
  <c r="AI63" i="1"/>
  <c r="Z63" i="1"/>
  <c r="T63" i="1"/>
  <c r="P63" i="1"/>
  <c r="CA81" i="4"/>
  <c r="BU81" i="4"/>
  <c r="BO81" i="4"/>
  <c r="BI81" i="4"/>
  <c r="AZ81" i="4"/>
  <c r="AT81" i="4"/>
  <c r="AN81" i="4"/>
  <c r="AH81" i="4"/>
  <c r="Z81" i="4"/>
  <c r="T81" i="4"/>
  <c r="P81" i="4"/>
  <c r="CE75" i="1"/>
  <c r="BW75" i="1"/>
  <c r="BQ75" i="1"/>
  <c r="BK75" i="1"/>
  <c r="BA75" i="1"/>
  <c r="AU75" i="1"/>
  <c r="AO75" i="1"/>
  <c r="AI75" i="1"/>
  <c r="Z75" i="1"/>
  <c r="T75" i="1"/>
  <c r="P75" i="1"/>
  <c r="CE174" i="1"/>
  <c r="BW174" i="1"/>
  <c r="BQ174" i="1"/>
  <c r="BK174" i="1"/>
  <c r="BA174" i="1"/>
  <c r="AU174" i="1"/>
  <c r="AO174" i="1"/>
  <c r="AI174" i="1"/>
  <c r="Z174" i="1"/>
  <c r="T174" i="1"/>
  <c r="P174" i="1"/>
  <c r="CA37" i="4"/>
  <c r="BU37" i="4"/>
  <c r="BO37" i="4"/>
  <c r="BI37" i="4"/>
  <c r="AZ37" i="4"/>
  <c r="AT37" i="4"/>
  <c r="AN37" i="4"/>
  <c r="AH37" i="4"/>
  <c r="Z37" i="4"/>
  <c r="T37" i="4"/>
  <c r="P37" i="4"/>
  <c r="CE133" i="1"/>
  <c r="BW133" i="1"/>
  <c r="BQ133" i="1"/>
  <c r="BK133" i="1"/>
  <c r="BA133" i="1"/>
  <c r="AU133" i="1"/>
  <c r="AO133" i="1"/>
  <c r="AI133" i="1"/>
  <c r="Z133" i="1"/>
  <c r="T133" i="1"/>
  <c r="P133" i="1"/>
  <c r="BW34" i="1"/>
  <c r="BQ34" i="1"/>
  <c r="BA34" i="1"/>
  <c r="AU34" i="1"/>
  <c r="AO34" i="1"/>
  <c r="AI34" i="1"/>
  <c r="Z34" i="1"/>
  <c r="T34" i="1"/>
  <c r="P34" i="1"/>
  <c r="BK34" i="1"/>
  <c r="AI11" i="3"/>
  <c r="CA87" i="4"/>
  <c r="CA70" i="4"/>
  <c r="CA52" i="4"/>
  <c r="BU87" i="4"/>
  <c r="BU70" i="4"/>
  <c r="BU52" i="4"/>
  <c r="BO87" i="4"/>
  <c r="BO70" i="4"/>
  <c r="BO52" i="4"/>
  <c r="BI87" i="4"/>
  <c r="BI70" i="4"/>
  <c r="BI52" i="4"/>
  <c r="AZ87" i="4"/>
  <c r="AZ70" i="4"/>
  <c r="AZ52" i="4"/>
  <c r="AT87" i="4"/>
  <c r="AT70" i="4"/>
  <c r="AT52" i="4"/>
  <c r="AN87" i="4"/>
  <c r="AN70" i="4"/>
  <c r="AN52" i="4"/>
  <c r="AH87" i="4"/>
  <c r="AH70" i="4"/>
  <c r="AH52" i="4"/>
  <c r="Z87" i="4"/>
  <c r="Z70" i="4"/>
  <c r="Z52" i="4"/>
  <c r="T87" i="4"/>
  <c r="T70" i="4"/>
  <c r="T52" i="4"/>
  <c r="P87" i="4"/>
  <c r="P70" i="4"/>
  <c r="P52" i="4"/>
  <c r="CE180" i="1"/>
  <c r="BW180" i="1"/>
  <c r="BQ180" i="1"/>
  <c r="BK180" i="1"/>
  <c r="BA180" i="1"/>
  <c r="AU180" i="1"/>
  <c r="AO180" i="1"/>
  <c r="AI180" i="1"/>
  <c r="Z180" i="1"/>
  <c r="T180" i="1"/>
  <c r="P180" i="1"/>
  <c r="CE165" i="1"/>
  <c r="BW165" i="1"/>
  <c r="BQ165" i="1"/>
  <c r="BK165" i="1"/>
  <c r="BA165" i="1"/>
  <c r="AU165" i="1"/>
  <c r="AO165" i="1"/>
  <c r="AI165" i="1"/>
  <c r="Z165" i="1"/>
  <c r="T165" i="1"/>
  <c r="P165" i="1"/>
  <c r="CE146" i="1"/>
  <c r="BW146" i="1"/>
  <c r="BQ146" i="1"/>
  <c r="BK146" i="1"/>
  <c r="BA146" i="1"/>
  <c r="AU146" i="1"/>
  <c r="AO146" i="1"/>
  <c r="AI146" i="1"/>
  <c r="Z146" i="1"/>
  <c r="T146" i="1"/>
  <c r="P146" i="1"/>
  <c r="CE81" i="1"/>
  <c r="BW81" i="1"/>
  <c r="BQ81" i="1"/>
  <c r="BK81" i="1"/>
  <c r="BA81" i="1"/>
  <c r="AU81" i="1"/>
  <c r="AO81" i="1"/>
  <c r="AI81" i="1"/>
  <c r="Z81" i="1"/>
  <c r="T81" i="1"/>
  <c r="CE66" i="1"/>
  <c r="BW66" i="1"/>
  <c r="BQ66" i="1"/>
  <c r="BK66" i="1"/>
  <c r="BA66" i="1"/>
  <c r="AU66" i="1"/>
  <c r="AO66" i="1"/>
  <c r="AI66" i="1"/>
  <c r="Z66" i="1"/>
  <c r="T66" i="1"/>
  <c r="BW47" i="1"/>
  <c r="BQ47" i="1"/>
  <c r="BA47" i="1"/>
  <c r="AU47" i="1"/>
  <c r="AO47" i="1"/>
  <c r="AI47" i="1"/>
  <c r="Z47" i="1"/>
  <c r="T47" i="1"/>
  <c r="P81" i="1"/>
  <c r="P66" i="1"/>
  <c r="P47" i="1"/>
  <c r="BK47" i="1"/>
  <c r="CW41" i="3"/>
  <c r="CW42" i="3" s="1"/>
  <c r="CW44" i="3" s="1"/>
  <c r="CW37" i="3"/>
  <c r="CW17" i="3"/>
  <c r="CW18" i="3" s="1"/>
  <c r="CW20" i="3" s="1"/>
  <c r="CW13" i="3"/>
  <c r="CA90" i="4"/>
  <c r="BU90" i="4"/>
  <c r="BO90" i="4"/>
  <c r="BI90" i="4"/>
  <c r="AZ90" i="4"/>
  <c r="AT90" i="4"/>
  <c r="AH90" i="4"/>
  <c r="Z90" i="4"/>
  <c r="T90" i="4"/>
  <c r="P90" i="4"/>
  <c r="AN90" i="4"/>
  <c r="AN89" i="4"/>
  <c r="CV41" i="3"/>
  <c r="CV42" i="3"/>
  <c r="CU41" i="3"/>
  <c r="CU42" i="3"/>
  <c r="CV37" i="3"/>
  <c r="CV44" i="3" s="1"/>
  <c r="CU37" i="3"/>
  <c r="CV17" i="3"/>
  <c r="CV18" i="3" s="1"/>
  <c r="CV20" i="3" s="1"/>
  <c r="CU17" i="3"/>
  <c r="CU18" i="3"/>
  <c r="CV13" i="3"/>
  <c r="CU13" i="3"/>
  <c r="CU20" i="3"/>
  <c r="AJ150" i="1"/>
  <c r="AK150" i="1"/>
  <c r="AL150" i="1"/>
  <c r="AM150" i="1"/>
  <c r="AN150" i="1"/>
  <c r="BR51" i="1"/>
  <c r="BS51" i="1"/>
  <c r="BT51" i="1"/>
  <c r="BU51" i="1"/>
  <c r="BV51" i="1"/>
  <c r="CA93" i="4"/>
  <c r="BU93" i="4"/>
  <c r="BO93" i="4"/>
  <c r="BI93" i="4"/>
  <c r="AZ93" i="4"/>
  <c r="AT93" i="4"/>
  <c r="AN93" i="4"/>
  <c r="AH93" i="4"/>
  <c r="Z93" i="4"/>
  <c r="T93" i="4"/>
  <c r="P93" i="4"/>
  <c r="CA92" i="4"/>
  <c r="BU92" i="4"/>
  <c r="BO92" i="4"/>
  <c r="BI92" i="4"/>
  <c r="AZ92" i="4"/>
  <c r="AT92" i="4"/>
  <c r="AN92" i="4"/>
  <c r="AH92" i="4"/>
  <c r="Z92" i="4"/>
  <c r="T92" i="4"/>
  <c r="P92" i="4"/>
  <c r="CA91" i="4"/>
  <c r="BU91" i="4"/>
  <c r="BO91" i="4"/>
  <c r="BI91" i="4"/>
  <c r="AZ91" i="4"/>
  <c r="AT91" i="4"/>
  <c r="AN91" i="4"/>
  <c r="AH91" i="4"/>
  <c r="Z91" i="4"/>
  <c r="T91" i="4"/>
  <c r="P91" i="4"/>
  <c r="CA74" i="4"/>
  <c r="BU74" i="4"/>
  <c r="BO74" i="4"/>
  <c r="BI74" i="4"/>
  <c r="AZ74" i="4"/>
  <c r="AT74" i="4"/>
  <c r="AN74" i="4"/>
  <c r="AH74" i="4"/>
  <c r="Z74" i="4"/>
  <c r="T74" i="4"/>
  <c r="P74" i="4"/>
  <c r="CA55" i="4"/>
  <c r="BU55" i="4"/>
  <c r="BO55" i="4"/>
  <c r="BI55" i="4"/>
  <c r="AZ55" i="4"/>
  <c r="AT55" i="4"/>
  <c r="AN55" i="4"/>
  <c r="AH55" i="4"/>
  <c r="Z55" i="4"/>
  <c r="T55" i="4"/>
  <c r="P55" i="4"/>
  <c r="CA43" i="4"/>
  <c r="BU43" i="4"/>
  <c r="BO43" i="4"/>
  <c r="BI43" i="4"/>
  <c r="AZ43" i="4"/>
  <c r="AT43" i="4"/>
  <c r="AN43" i="4"/>
  <c r="AH43" i="4"/>
  <c r="Z43" i="4"/>
  <c r="T43" i="4"/>
  <c r="P43" i="4"/>
  <c r="CA31" i="4"/>
  <c r="BU31" i="4"/>
  <c r="BO31" i="4"/>
  <c r="BI31" i="4"/>
  <c r="AZ31" i="4"/>
  <c r="AT31" i="4"/>
  <c r="AN31" i="4"/>
  <c r="AH31" i="4"/>
  <c r="Z31" i="4"/>
  <c r="T31" i="4"/>
  <c r="P31" i="4"/>
  <c r="CA17" i="4"/>
  <c r="BU17" i="4"/>
  <c r="BO17" i="4"/>
  <c r="BI17" i="4"/>
  <c r="AZ17" i="4"/>
  <c r="AT17" i="4"/>
  <c r="AN17" i="4"/>
  <c r="AH17" i="4"/>
  <c r="Z17" i="4"/>
  <c r="T17" i="4"/>
  <c r="P17" i="4"/>
  <c r="P44" i="4"/>
  <c r="T44" i="4"/>
  <c r="Z44" i="4"/>
  <c r="AH44" i="4"/>
  <c r="AN44" i="4"/>
  <c r="AT44" i="4"/>
  <c r="AZ44" i="4"/>
  <c r="BI44" i="4"/>
  <c r="BO44" i="4"/>
  <c r="BU44" i="4"/>
  <c r="CA44" i="4"/>
  <c r="CA89" i="4"/>
  <c r="BU89" i="4"/>
  <c r="BO89" i="4"/>
  <c r="BI89" i="4"/>
  <c r="AZ89" i="4"/>
  <c r="AT89" i="4"/>
  <c r="AH89" i="4"/>
  <c r="Z89" i="4"/>
  <c r="T89" i="4"/>
  <c r="P89" i="4"/>
  <c r="CA77" i="4"/>
  <c r="BU77" i="4"/>
  <c r="BO77" i="4"/>
  <c r="BI77" i="4"/>
  <c r="AZ77" i="4"/>
  <c r="AT77" i="4"/>
  <c r="AN77" i="4"/>
  <c r="AH77" i="4"/>
  <c r="Z77" i="4"/>
  <c r="T77" i="4"/>
  <c r="P77" i="4"/>
  <c r="CA76" i="4"/>
  <c r="BU76" i="4"/>
  <c r="BO76" i="4"/>
  <c r="BI76" i="4"/>
  <c r="AZ76" i="4"/>
  <c r="AT76" i="4"/>
  <c r="AN76" i="4"/>
  <c r="AH76" i="4"/>
  <c r="Z76" i="4"/>
  <c r="T76" i="4"/>
  <c r="P76" i="4"/>
  <c r="CA73" i="4"/>
  <c r="BU73" i="4"/>
  <c r="BO73" i="4"/>
  <c r="BI73" i="4"/>
  <c r="AZ73" i="4"/>
  <c r="AT73" i="4"/>
  <c r="AN73" i="4"/>
  <c r="AH73" i="4"/>
  <c r="Z73" i="4"/>
  <c r="T73" i="4"/>
  <c r="P73" i="4"/>
  <c r="CA71" i="4"/>
  <c r="BU71" i="4"/>
  <c r="BO71" i="4"/>
  <c r="BI71" i="4"/>
  <c r="AZ71" i="4"/>
  <c r="AT71" i="4"/>
  <c r="AN71" i="4"/>
  <c r="AH71" i="4"/>
  <c r="Z71" i="4"/>
  <c r="T71" i="4"/>
  <c r="P71" i="4"/>
  <c r="CA69" i="4"/>
  <c r="BU69" i="4"/>
  <c r="BO69" i="4"/>
  <c r="BI69" i="4"/>
  <c r="AZ69" i="4"/>
  <c r="AT69" i="4"/>
  <c r="AN69" i="4"/>
  <c r="AH69" i="4"/>
  <c r="Z69" i="4"/>
  <c r="T69" i="4"/>
  <c r="P69" i="4"/>
  <c r="CA68" i="4"/>
  <c r="BU68" i="4"/>
  <c r="BO68" i="4"/>
  <c r="BI68" i="4"/>
  <c r="AZ68" i="4"/>
  <c r="AT68" i="4"/>
  <c r="AN68" i="4"/>
  <c r="AH68" i="4"/>
  <c r="Z68" i="4"/>
  <c r="T68" i="4"/>
  <c r="P68" i="4"/>
  <c r="CA66" i="4"/>
  <c r="BU66" i="4"/>
  <c r="BO66" i="4"/>
  <c r="BI66" i="4"/>
  <c r="AZ66" i="4"/>
  <c r="AT66" i="4"/>
  <c r="AN66" i="4"/>
  <c r="AH66" i="4"/>
  <c r="Z66" i="4"/>
  <c r="T66" i="4"/>
  <c r="P66" i="4"/>
  <c r="CA61" i="4"/>
  <c r="BU61" i="4"/>
  <c r="BO61" i="4"/>
  <c r="BI61" i="4"/>
  <c r="AZ61" i="4"/>
  <c r="AT61" i="4"/>
  <c r="AN61" i="4"/>
  <c r="AH61" i="4"/>
  <c r="Z61" i="4"/>
  <c r="T61" i="4"/>
  <c r="P61" i="4"/>
  <c r="CA60" i="4"/>
  <c r="BU60" i="4"/>
  <c r="BO60" i="4"/>
  <c r="BI60" i="4"/>
  <c r="AZ60" i="4"/>
  <c r="AT60" i="4"/>
  <c r="AN60" i="4"/>
  <c r="AH60" i="4"/>
  <c r="Z60" i="4"/>
  <c r="T60" i="4"/>
  <c r="P60" i="4"/>
  <c r="CA59" i="4"/>
  <c r="BU59" i="4"/>
  <c r="BO59" i="4"/>
  <c r="BI59" i="4"/>
  <c r="AZ59" i="4"/>
  <c r="AT59" i="4"/>
  <c r="AN59" i="4"/>
  <c r="AH59" i="4"/>
  <c r="Z59" i="4"/>
  <c r="T59" i="4"/>
  <c r="P59" i="4"/>
  <c r="CA56" i="4"/>
  <c r="BU56" i="4"/>
  <c r="BO56" i="4"/>
  <c r="BI56" i="4"/>
  <c r="AZ56" i="4"/>
  <c r="AT56" i="4"/>
  <c r="AN56" i="4"/>
  <c r="AH56" i="4"/>
  <c r="Z56" i="4"/>
  <c r="T56" i="4"/>
  <c r="P56" i="4"/>
  <c r="CA54" i="4"/>
  <c r="BU54" i="4"/>
  <c r="BO54" i="4"/>
  <c r="BI54" i="4"/>
  <c r="AZ54" i="4"/>
  <c r="AT54" i="4"/>
  <c r="AN54" i="4"/>
  <c r="AH54" i="4"/>
  <c r="Z54" i="4"/>
  <c r="T54" i="4"/>
  <c r="P54" i="4"/>
  <c r="CA51" i="4"/>
  <c r="BU51" i="4"/>
  <c r="BO51" i="4"/>
  <c r="BI51" i="4"/>
  <c r="AZ51" i="4"/>
  <c r="AT51" i="4"/>
  <c r="AN51" i="4"/>
  <c r="AH51" i="4"/>
  <c r="Z51" i="4"/>
  <c r="T51" i="4"/>
  <c r="P51" i="4"/>
  <c r="CA50" i="4"/>
  <c r="BU50" i="4"/>
  <c r="BO50" i="4"/>
  <c r="BI50" i="4"/>
  <c r="AZ50" i="4"/>
  <c r="AT50" i="4"/>
  <c r="AN50" i="4"/>
  <c r="AH50" i="4"/>
  <c r="Z50" i="4"/>
  <c r="T50" i="4"/>
  <c r="P50" i="4"/>
  <c r="CA49" i="4"/>
  <c r="BU49" i="4"/>
  <c r="BO49" i="4"/>
  <c r="BI49" i="4"/>
  <c r="AZ49" i="4"/>
  <c r="AT49" i="4"/>
  <c r="AN49" i="4"/>
  <c r="AH49" i="4"/>
  <c r="Z49" i="4"/>
  <c r="T49" i="4"/>
  <c r="P49" i="4"/>
  <c r="CA48" i="4"/>
  <c r="BU48" i="4"/>
  <c r="BO48" i="4"/>
  <c r="BI48" i="4"/>
  <c r="AZ48" i="4"/>
  <c r="AT48" i="4"/>
  <c r="AN48" i="4"/>
  <c r="AH48" i="4"/>
  <c r="Z48" i="4"/>
  <c r="T48" i="4"/>
  <c r="P48" i="4"/>
  <c r="CA47" i="4"/>
  <c r="BU47" i="4"/>
  <c r="BO47" i="4"/>
  <c r="BI47" i="4"/>
  <c r="AZ47" i="4"/>
  <c r="AT47" i="4"/>
  <c r="AN47" i="4"/>
  <c r="AH47" i="4"/>
  <c r="Z47" i="4"/>
  <c r="T47" i="4"/>
  <c r="P47" i="4"/>
  <c r="CA46" i="4"/>
  <c r="BU46" i="4"/>
  <c r="BO46" i="4"/>
  <c r="BI46" i="4"/>
  <c r="AZ46" i="4"/>
  <c r="AT46" i="4"/>
  <c r="AN46" i="4"/>
  <c r="AH46" i="4"/>
  <c r="Z46" i="4"/>
  <c r="T46" i="4"/>
  <c r="P46" i="4"/>
  <c r="CA42" i="4"/>
  <c r="BU42" i="4"/>
  <c r="BO42" i="4"/>
  <c r="BI42" i="4"/>
  <c r="AZ42" i="4"/>
  <c r="AT42" i="4"/>
  <c r="AN42" i="4"/>
  <c r="AH42" i="4"/>
  <c r="Z42" i="4"/>
  <c r="T42" i="4"/>
  <c r="P42" i="4"/>
  <c r="CA38" i="4"/>
  <c r="BU38" i="4"/>
  <c r="BO38" i="4"/>
  <c r="BI38" i="4"/>
  <c r="AZ38" i="4"/>
  <c r="AT38" i="4"/>
  <c r="AN38" i="4"/>
  <c r="AH38" i="4"/>
  <c r="Z38" i="4"/>
  <c r="T38" i="4"/>
  <c r="P38" i="4"/>
  <c r="CA35" i="4"/>
  <c r="BU35" i="4"/>
  <c r="BO35" i="4"/>
  <c r="BI35" i="4"/>
  <c r="AZ35" i="4"/>
  <c r="AT35" i="4"/>
  <c r="AN35" i="4"/>
  <c r="AH35" i="4"/>
  <c r="Z35" i="4"/>
  <c r="T35" i="4"/>
  <c r="P35" i="4"/>
  <c r="CA33" i="4"/>
  <c r="BU33" i="4"/>
  <c r="BO33" i="4"/>
  <c r="BI33" i="4"/>
  <c r="AZ33" i="4"/>
  <c r="AT33" i="4"/>
  <c r="AN33" i="4"/>
  <c r="AH33" i="4"/>
  <c r="Z33" i="4"/>
  <c r="T33" i="4"/>
  <c r="P33" i="4"/>
  <c r="CA32" i="4"/>
  <c r="BU32" i="4"/>
  <c r="BO32" i="4"/>
  <c r="BI32" i="4"/>
  <c r="AZ32" i="4"/>
  <c r="AT32" i="4"/>
  <c r="AN32" i="4"/>
  <c r="AH32" i="4"/>
  <c r="Z32" i="4"/>
  <c r="T32" i="4"/>
  <c r="P32" i="4"/>
  <c r="CA30" i="4"/>
  <c r="BU30" i="4"/>
  <c r="BO30" i="4"/>
  <c r="BI30" i="4"/>
  <c r="AZ30" i="4"/>
  <c r="AT30" i="4"/>
  <c r="AN30" i="4"/>
  <c r="AH30" i="4"/>
  <c r="Z30" i="4"/>
  <c r="T30" i="4"/>
  <c r="P30" i="4"/>
  <c r="CA29" i="4"/>
  <c r="BU29" i="4"/>
  <c r="BO29" i="4"/>
  <c r="BI29" i="4"/>
  <c r="AZ29" i="4"/>
  <c r="AT29" i="4"/>
  <c r="AN29" i="4"/>
  <c r="AH29" i="4"/>
  <c r="Z29" i="4"/>
  <c r="T29" i="4"/>
  <c r="P29" i="4"/>
  <c r="CA28" i="4"/>
  <c r="BU28" i="4"/>
  <c r="BO28" i="4"/>
  <c r="BI28" i="4"/>
  <c r="AZ28" i="4"/>
  <c r="AT28" i="4"/>
  <c r="AN28" i="4"/>
  <c r="AH28" i="4"/>
  <c r="Z28" i="4"/>
  <c r="T28" i="4"/>
  <c r="P28" i="4"/>
  <c r="CA24" i="4"/>
  <c r="BU24" i="4"/>
  <c r="BO24" i="4"/>
  <c r="BI24" i="4"/>
  <c r="AZ24" i="4"/>
  <c r="AT24" i="4"/>
  <c r="AN24" i="4"/>
  <c r="AH24" i="4"/>
  <c r="Z24" i="4"/>
  <c r="T24" i="4"/>
  <c r="P24" i="4"/>
  <c r="CA23" i="4"/>
  <c r="BU23" i="4"/>
  <c r="BO23" i="4"/>
  <c r="BI23" i="4"/>
  <c r="AZ23" i="4"/>
  <c r="AT23" i="4"/>
  <c r="AN23" i="4"/>
  <c r="AH23" i="4"/>
  <c r="Z23" i="4"/>
  <c r="T23" i="4"/>
  <c r="P23" i="4"/>
  <c r="CA21" i="4"/>
  <c r="BU21" i="4"/>
  <c r="BO21" i="4"/>
  <c r="BI21" i="4"/>
  <c r="AZ21" i="4"/>
  <c r="AT21" i="4"/>
  <c r="AN21" i="4"/>
  <c r="AH21" i="4"/>
  <c r="Z21" i="4"/>
  <c r="T21" i="4"/>
  <c r="P21" i="4"/>
  <c r="CA20" i="4"/>
  <c r="BU20" i="4"/>
  <c r="BO20" i="4"/>
  <c r="BI20" i="4"/>
  <c r="AZ20" i="4"/>
  <c r="AT20" i="4"/>
  <c r="AN20" i="4"/>
  <c r="AH20" i="4"/>
  <c r="Z20" i="4"/>
  <c r="T20" i="4"/>
  <c r="P20" i="4"/>
  <c r="CA18" i="4"/>
  <c r="BU18" i="4"/>
  <c r="BO18" i="4"/>
  <c r="BI18" i="4"/>
  <c r="AZ18" i="4"/>
  <c r="AT18" i="4"/>
  <c r="AN18" i="4"/>
  <c r="AH18" i="4"/>
  <c r="Z18" i="4"/>
  <c r="T18" i="4"/>
  <c r="P18" i="4"/>
  <c r="CA16" i="4"/>
  <c r="BU16" i="4"/>
  <c r="BO16" i="4"/>
  <c r="BI16" i="4"/>
  <c r="AZ16" i="4"/>
  <c r="AT16" i="4"/>
  <c r="AN16" i="4"/>
  <c r="AH16" i="4"/>
  <c r="Z16" i="4"/>
  <c r="T16" i="4"/>
  <c r="P16" i="4"/>
  <c r="CA13" i="4"/>
  <c r="BU13" i="4"/>
  <c r="BO13" i="4"/>
  <c r="BI13" i="4"/>
  <c r="AZ13" i="4"/>
  <c r="AT13" i="4"/>
  <c r="AN13" i="4"/>
  <c r="AH13" i="4"/>
  <c r="Z13" i="4"/>
  <c r="T13" i="4"/>
  <c r="P13" i="4"/>
  <c r="CA11" i="4"/>
  <c r="BU11" i="4"/>
  <c r="BO11" i="4"/>
  <c r="BI11" i="4"/>
  <c r="AZ11" i="4"/>
  <c r="AT11" i="4"/>
  <c r="AN11" i="4"/>
  <c r="AH11" i="4"/>
  <c r="Z11" i="4"/>
  <c r="T11" i="4"/>
  <c r="P11" i="4"/>
  <c r="CE182" i="1"/>
  <c r="CE171" i="1"/>
  <c r="CE170" i="1"/>
  <c r="CE168" i="1"/>
  <c r="CE166" i="1"/>
  <c r="CE164" i="1"/>
  <c r="CE163" i="1"/>
  <c r="CE161" i="1"/>
  <c r="CE155" i="1"/>
  <c r="CE154" i="1"/>
  <c r="CE153" i="1"/>
  <c r="CE149" i="1"/>
  <c r="CE148" i="1"/>
  <c r="CE145" i="1"/>
  <c r="CE144" i="1"/>
  <c r="CE143" i="1"/>
  <c r="CE142" i="1"/>
  <c r="CE141" i="1"/>
  <c r="CE140" i="1"/>
  <c r="CE138" i="1"/>
  <c r="CE137" i="1"/>
  <c r="CE134" i="1"/>
  <c r="CE131" i="1"/>
  <c r="CE129" i="1"/>
  <c r="CE128" i="1"/>
  <c r="CE127" i="1"/>
  <c r="CE126" i="1"/>
  <c r="CE125" i="1"/>
  <c r="CE122" i="1"/>
  <c r="CE121" i="1"/>
  <c r="CE119" i="1"/>
  <c r="CE118" i="1"/>
  <c r="CE116" i="1"/>
  <c r="CE115" i="1"/>
  <c r="CE112" i="1"/>
  <c r="CE110" i="1"/>
  <c r="CE83" i="1"/>
  <c r="CE72" i="1"/>
  <c r="CE71" i="1"/>
  <c r="CE69" i="1"/>
  <c r="CE67" i="1"/>
  <c r="CE65" i="1"/>
  <c r="CE64" i="1"/>
  <c r="CE62" i="1"/>
  <c r="CE56" i="1"/>
  <c r="CE55" i="1"/>
  <c r="CE54" i="1"/>
  <c r="EA150" i="1"/>
  <c r="EA57" i="1"/>
  <c r="EB57" i="1"/>
  <c r="EB156" i="1"/>
  <c r="EA156" i="1"/>
  <c r="DZ156" i="1"/>
  <c r="DY156" i="1"/>
  <c r="DX156" i="1"/>
  <c r="DW156" i="1"/>
  <c r="DV156" i="1"/>
  <c r="DU156" i="1"/>
  <c r="DT156" i="1"/>
  <c r="DS156" i="1"/>
  <c r="DR156" i="1"/>
  <c r="DQ156" i="1"/>
  <c r="CD156" i="1"/>
  <c r="CC156" i="1"/>
  <c r="CB156" i="1"/>
  <c r="CA156" i="1"/>
  <c r="BZ156" i="1"/>
  <c r="BV156" i="1"/>
  <c r="BU156" i="1"/>
  <c r="BT156" i="1"/>
  <c r="BS156" i="1"/>
  <c r="BR156" i="1"/>
  <c r="BP156" i="1"/>
  <c r="BO156" i="1"/>
  <c r="BN156" i="1"/>
  <c r="BM156" i="1"/>
  <c r="BL156" i="1"/>
  <c r="BJ156" i="1"/>
  <c r="BI156" i="1"/>
  <c r="BH156" i="1"/>
  <c r="BG156" i="1"/>
  <c r="BF156" i="1"/>
  <c r="BE156" i="1"/>
  <c r="AZ156" i="1"/>
  <c r="AY156" i="1"/>
  <c r="AX156" i="1"/>
  <c r="AW156" i="1"/>
  <c r="AV156" i="1"/>
  <c r="AT156" i="1"/>
  <c r="AS156" i="1"/>
  <c r="AR156" i="1"/>
  <c r="AQ156" i="1"/>
  <c r="AP156" i="1"/>
  <c r="AN156" i="1"/>
  <c r="AM156" i="1"/>
  <c r="AL156" i="1"/>
  <c r="AK156" i="1"/>
  <c r="AJ156" i="1"/>
  <c r="AH156" i="1"/>
  <c r="AG156" i="1"/>
  <c r="AF156" i="1"/>
  <c r="AE156" i="1"/>
  <c r="AD156" i="1"/>
  <c r="Y156" i="1"/>
  <c r="X156" i="1"/>
  <c r="W156" i="1"/>
  <c r="V156" i="1"/>
  <c r="U156" i="1"/>
  <c r="S156" i="1"/>
  <c r="R156" i="1"/>
  <c r="Q156" i="1"/>
  <c r="O156" i="1"/>
  <c r="N156" i="1"/>
  <c r="M156" i="1"/>
  <c r="L156" i="1"/>
  <c r="K156" i="1"/>
  <c r="J156" i="1"/>
  <c r="I156" i="1"/>
  <c r="H156" i="1"/>
  <c r="G156" i="1"/>
  <c r="F156" i="1"/>
  <c r="E156" i="1"/>
  <c r="DZ57" i="1"/>
  <c r="DY57" i="1"/>
  <c r="DX57" i="1"/>
  <c r="DW57" i="1"/>
  <c r="DV57" i="1"/>
  <c r="DU57" i="1"/>
  <c r="DT57" i="1"/>
  <c r="DS57" i="1"/>
  <c r="DR57" i="1"/>
  <c r="DQ57" i="1"/>
  <c r="CD57" i="1"/>
  <c r="CC57" i="1"/>
  <c r="CB57" i="1"/>
  <c r="CA57" i="1"/>
  <c r="BZ57" i="1"/>
  <c r="BV57" i="1"/>
  <c r="BU57" i="1"/>
  <c r="BT57" i="1"/>
  <c r="BS57" i="1"/>
  <c r="BR57" i="1"/>
  <c r="BP57" i="1"/>
  <c r="BO57" i="1"/>
  <c r="BN57" i="1"/>
  <c r="BM57" i="1"/>
  <c r="BL57" i="1"/>
  <c r="BJ57" i="1"/>
  <c r="BI57" i="1"/>
  <c r="BH57" i="1"/>
  <c r="BG57" i="1"/>
  <c r="BF57" i="1"/>
  <c r="BE57" i="1"/>
  <c r="AZ57" i="1"/>
  <c r="AY57" i="1"/>
  <c r="AX57" i="1"/>
  <c r="AW57" i="1"/>
  <c r="AV57" i="1"/>
  <c r="AT57" i="1"/>
  <c r="AS57" i="1"/>
  <c r="AR57" i="1"/>
  <c r="AQ57" i="1"/>
  <c r="AP57" i="1"/>
  <c r="AN57" i="1"/>
  <c r="AM57" i="1"/>
  <c r="AL57" i="1"/>
  <c r="AK57" i="1"/>
  <c r="AJ57" i="1"/>
  <c r="AH57" i="1"/>
  <c r="AG57" i="1"/>
  <c r="AF57" i="1"/>
  <c r="AE57" i="1"/>
  <c r="AD57" i="1"/>
  <c r="Y57" i="1"/>
  <c r="X57" i="1"/>
  <c r="W57" i="1"/>
  <c r="V57" i="1"/>
  <c r="U57" i="1"/>
  <c r="S57" i="1"/>
  <c r="R57" i="1"/>
  <c r="Q57" i="1"/>
  <c r="O57" i="1"/>
  <c r="N57" i="1"/>
  <c r="M57" i="1"/>
  <c r="L57" i="1"/>
  <c r="K57" i="1"/>
  <c r="J57" i="1"/>
  <c r="I57" i="1"/>
  <c r="H57" i="1"/>
  <c r="G57" i="1"/>
  <c r="F57" i="1"/>
  <c r="E57" i="1"/>
  <c r="BW67" i="1"/>
  <c r="BQ67" i="1"/>
  <c r="BK67" i="1"/>
  <c r="BA67" i="1"/>
  <c r="AU67" i="1"/>
  <c r="AO67" i="1"/>
  <c r="AI67" i="1"/>
  <c r="Z67" i="1"/>
  <c r="T67" i="1"/>
  <c r="P67" i="1"/>
  <c r="BW166" i="1"/>
  <c r="BQ166" i="1"/>
  <c r="BK166" i="1"/>
  <c r="BA166" i="1"/>
  <c r="AU166" i="1"/>
  <c r="AO166" i="1"/>
  <c r="AI166" i="1"/>
  <c r="Z166" i="1"/>
  <c r="T166" i="1"/>
  <c r="P166" i="1"/>
  <c r="BW54" i="1"/>
  <c r="BQ54" i="1"/>
  <c r="BK54" i="1"/>
  <c r="BA54" i="1"/>
  <c r="AU54" i="1"/>
  <c r="AO54" i="1"/>
  <c r="AI54" i="1"/>
  <c r="Z54" i="1"/>
  <c r="T54" i="1"/>
  <c r="P54" i="1"/>
  <c r="BW153" i="1"/>
  <c r="BQ153" i="1"/>
  <c r="BK153" i="1"/>
  <c r="BA153" i="1"/>
  <c r="AU153" i="1"/>
  <c r="AO153" i="1"/>
  <c r="AI153" i="1"/>
  <c r="Z153" i="1"/>
  <c r="T153" i="1"/>
  <c r="P153" i="1"/>
  <c r="BW129" i="1"/>
  <c r="BQ129" i="1"/>
  <c r="BK129" i="1"/>
  <c r="BA129" i="1"/>
  <c r="AU129" i="1"/>
  <c r="AO129" i="1"/>
  <c r="AI129" i="1"/>
  <c r="Z129" i="1"/>
  <c r="T129" i="1"/>
  <c r="P129" i="1"/>
  <c r="BW30" i="1"/>
  <c r="BQ30" i="1"/>
  <c r="BK30" i="1"/>
  <c r="BA30" i="1"/>
  <c r="AU30" i="1"/>
  <c r="AO30" i="1"/>
  <c r="AI30" i="1"/>
  <c r="Z30" i="1"/>
  <c r="T30" i="1"/>
  <c r="P30" i="1"/>
  <c r="BW140" i="1"/>
  <c r="BQ140" i="1"/>
  <c r="BK140" i="1"/>
  <c r="BA140" i="1"/>
  <c r="AU140" i="1"/>
  <c r="AO140" i="1"/>
  <c r="AI140" i="1"/>
  <c r="Z140" i="1"/>
  <c r="T140" i="1"/>
  <c r="P140" i="1"/>
  <c r="BW41" i="1"/>
  <c r="BQ41" i="1"/>
  <c r="BK41" i="1"/>
  <c r="BA41" i="1"/>
  <c r="AU41" i="1"/>
  <c r="AO41" i="1"/>
  <c r="AI41" i="1"/>
  <c r="Z41" i="1"/>
  <c r="T41" i="1"/>
  <c r="P41" i="1"/>
  <c r="BW138" i="1"/>
  <c r="BQ138" i="1"/>
  <c r="BK138" i="1"/>
  <c r="BA138" i="1"/>
  <c r="AU138" i="1"/>
  <c r="AO138" i="1"/>
  <c r="AI138" i="1"/>
  <c r="Z138" i="1"/>
  <c r="T138" i="1"/>
  <c r="P138" i="1"/>
  <c r="BW39" i="1"/>
  <c r="BQ39" i="1"/>
  <c r="BK39" i="1"/>
  <c r="BA39" i="1"/>
  <c r="AU39" i="1"/>
  <c r="AO39" i="1"/>
  <c r="AI39" i="1"/>
  <c r="Z39" i="1"/>
  <c r="T39" i="1"/>
  <c r="P39" i="1"/>
  <c r="BW116" i="1"/>
  <c r="BQ116" i="1"/>
  <c r="BK116" i="1"/>
  <c r="BA116" i="1"/>
  <c r="AU116" i="1"/>
  <c r="AO116" i="1"/>
  <c r="AI116" i="1"/>
  <c r="Z116" i="1"/>
  <c r="T116" i="1"/>
  <c r="P116" i="1"/>
  <c r="BW17" i="1"/>
  <c r="BQ17" i="1"/>
  <c r="BK17" i="1"/>
  <c r="BA17" i="1"/>
  <c r="AU17" i="1"/>
  <c r="AO17" i="1"/>
  <c r="AI17" i="1"/>
  <c r="Z17" i="1"/>
  <c r="T16" i="1"/>
  <c r="T17" i="1"/>
  <c r="T19" i="1"/>
  <c r="P17" i="1"/>
  <c r="BQ182" i="1"/>
  <c r="BQ171" i="1"/>
  <c r="BQ170" i="1"/>
  <c r="BQ168" i="1"/>
  <c r="BQ164" i="1"/>
  <c r="BQ163" i="1"/>
  <c r="BQ161" i="1"/>
  <c r="BQ155" i="1"/>
  <c r="BQ154" i="1"/>
  <c r="BQ149" i="1"/>
  <c r="BQ148" i="1"/>
  <c r="BQ145" i="1"/>
  <c r="BQ144" i="1"/>
  <c r="BQ143" i="1"/>
  <c r="BQ142" i="1"/>
  <c r="BQ141" i="1"/>
  <c r="BQ137" i="1"/>
  <c r="BQ134" i="1"/>
  <c r="BQ131" i="1"/>
  <c r="BQ128" i="1"/>
  <c r="BQ127" i="1"/>
  <c r="BQ126" i="1"/>
  <c r="BQ125" i="1"/>
  <c r="BQ122" i="1"/>
  <c r="BQ121" i="1"/>
  <c r="BQ119" i="1"/>
  <c r="BQ118" i="1"/>
  <c r="BQ115" i="1"/>
  <c r="BQ112" i="1"/>
  <c r="BQ110" i="1"/>
  <c r="BQ83" i="1"/>
  <c r="BQ72" i="1"/>
  <c r="BQ71" i="1"/>
  <c r="BQ69" i="1"/>
  <c r="BQ65" i="1"/>
  <c r="BQ64" i="1"/>
  <c r="BQ62" i="1"/>
  <c r="BQ56" i="1"/>
  <c r="BQ55" i="1"/>
  <c r="BN51" i="1"/>
  <c r="BO51" i="1"/>
  <c r="BP51" i="1"/>
  <c r="BQ50" i="1"/>
  <c r="BQ49" i="1"/>
  <c r="BQ46" i="1"/>
  <c r="BQ45" i="1"/>
  <c r="BQ44" i="1"/>
  <c r="BQ43" i="1"/>
  <c r="BQ42" i="1"/>
  <c r="BQ38" i="1"/>
  <c r="BQ35" i="1"/>
  <c r="BQ32" i="1"/>
  <c r="BQ29" i="1"/>
  <c r="BQ28" i="1"/>
  <c r="BQ27" i="1"/>
  <c r="BQ26" i="1"/>
  <c r="BQ23" i="1"/>
  <c r="BQ22" i="1"/>
  <c r="BQ20" i="1"/>
  <c r="BQ19" i="1"/>
  <c r="BQ16" i="1"/>
  <c r="BQ13" i="1"/>
  <c r="BQ11" i="1"/>
  <c r="BK182" i="1"/>
  <c r="BK171" i="1"/>
  <c r="BK170" i="1"/>
  <c r="BK168" i="1"/>
  <c r="BK164" i="1"/>
  <c r="BK163" i="1"/>
  <c r="BK161" i="1"/>
  <c r="BK155" i="1"/>
  <c r="BK154" i="1"/>
  <c r="BK149" i="1"/>
  <c r="BK148" i="1"/>
  <c r="BK145" i="1"/>
  <c r="BK144" i="1"/>
  <c r="BK143" i="1"/>
  <c r="BK142" i="1"/>
  <c r="BK141" i="1"/>
  <c r="BK137" i="1"/>
  <c r="BK134" i="1"/>
  <c r="BK131" i="1"/>
  <c r="BK128" i="1"/>
  <c r="BK127" i="1"/>
  <c r="BK126" i="1"/>
  <c r="BK125" i="1"/>
  <c r="BK122" i="1"/>
  <c r="BK121" i="1"/>
  <c r="BK119" i="1"/>
  <c r="BK118" i="1"/>
  <c r="BK115" i="1"/>
  <c r="BK112" i="1"/>
  <c r="BK110" i="1"/>
  <c r="BK83" i="1"/>
  <c r="BK72" i="1"/>
  <c r="BK71" i="1"/>
  <c r="BK69" i="1"/>
  <c r="BK65" i="1"/>
  <c r="BK64" i="1"/>
  <c r="BK62" i="1"/>
  <c r="BK56" i="1"/>
  <c r="BK55" i="1"/>
  <c r="BJ51" i="1"/>
  <c r="BK50" i="1"/>
  <c r="BK49" i="1"/>
  <c r="BK46" i="1"/>
  <c r="BK45" i="1"/>
  <c r="BK44" i="1"/>
  <c r="BK43" i="1"/>
  <c r="BK42" i="1"/>
  <c r="BK38" i="1"/>
  <c r="BK35" i="1"/>
  <c r="BK32" i="1"/>
  <c r="BK29" i="1"/>
  <c r="BK28" i="1"/>
  <c r="BK27" i="1"/>
  <c r="BK26" i="1"/>
  <c r="BK23" i="1"/>
  <c r="BK22" i="1"/>
  <c r="BK20" i="1"/>
  <c r="BK19" i="1"/>
  <c r="BK16" i="1"/>
  <c r="BK13" i="1"/>
  <c r="BK11" i="1"/>
  <c r="DA43" i="3"/>
  <c r="CA43" i="3"/>
  <c r="BC43" i="3"/>
  <c r="AB43" i="3"/>
  <c r="CT41" i="3"/>
  <c r="CT42" i="3" s="1"/>
  <c r="CT44" i="3" s="1"/>
  <c r="CS41" i="3"/>
  <c r="CS42" i="3" s="1"/>
  <c r="CS44" i="3" s="1"/>
  <c r="CR41" i="3"/>
  <c r="CR42" i="3"/>
  <c r="CQ41" i="3"/>
  <c r="CQ42" i="3"/>
  <c r="CP41" i="3"/>
  <c r="CP42" i="3"/>
  <c r="CO41" i="3"/>
  <c r="CO42" i="3"/>
  <c r="CN41" i="3"/>
  <c r="CN42" i="3"/>
  <c r="CN44" i="3" s="1"/>
  <c r="CM41" i="3"/>
  <c r="CM42" i="3" s="1"/>
  <c r="CM44" i="3" s="1"/>
  <c r="CL41" i="3"/>
  <c r="CL42" i="3"/>
  <c r="CK41" i="3"/>
  <c r="CK42" i="3"/>
  <c r="CJ41" i="3"/>
  <c r="CJ42" i="3" s="1"/>
  <c r="CJ44" i="3" s="1"/>
  <c r="CI41" i="3"/>
  <c r="CI42" i="3"/>
  <c r="CH41" i="3"/>
  <c r="CH42" i="3" s="1"/>
  <c r="CH44" i="3" s="1"/>
  <c r="CF41" i="3"/>
  <c r="CF42" i="3"/>
  <c r="CF44" i="3" s="1"/>
  <c r="CE41" i="3"/>
  <c r="CE42" i="3"/>
  <c r="CD41" i="3"/>
  <c r="CD42" i="3"/>
  <c r="CC41" i="3"/>
  <c r="CC42" i="3"/>
  <c r="CC44" i="3"/>
  <c r="BX41" i="3"/>
  <c r="BX42" i="3"/>
  <c r="BW41" i="3"/>
  <c r="BW42" i="3"/>
  <c r="BV41" i="3"/>
  <c r="BV42" i="3"/>
  <c r="BU41" i="3"/>
  <c r="BU42" i="3" s="1"/>
  <c r="BU44" i="3" s="1"/>
  <c r="BT41" i="3"/>
  <c r="BT42" i="3" s="1"/>
  <c r="BR41" i="3"/>
  <c r="BR42" i="3" s="1"/>
  <c r="BR44" i="3" s="1"/>
  <c r="BQ41" i="3"/>
  <c r="BQ42" i="3"/>
  <c r="BP41" i="3"/>
  <c r="BP42" i="3" s="1"/>
  <c r="BO41" i="3"/>
  <c r="BO42" i="3" s="1"/>
  <c r="BO44" i="3" s="1"/>
  <c r="BN41" i="3"/>
  <c r="BN42" i="3" s="1"/>
  <c r="BN44" i="3" s="1"/>
  <c r="BL41" i="3"/>
  <c r="BL42" i="3"/>
  <c r="BK41" i="3"/>
  <c r="BK42" i="3" s="1"/>
  <c r="BI41" i="3"/>
  <c r="BI42" i="3"/>
  <c r="BH41" i="3"/>
  <c r="BH42" i="3" s="1"/>
  <c r="BG41" i="3"/>
  <c r="BG42" i="3" s="1"/>
  <c r="BF41" i="3"/>
  <c r="BF42" i="3" s="1"/>
  <c r="BE41" i="3"/>
  <c r="BE42" i="3" s="1"/>
  <c r="AZ41" i="3"/>
  <c r="AZ42" i="3"/>
  <c r="AY41" i="3"/>
  <c r="AY42" i="3" s="1"/>
  <c r="AY44" i="3" s="1"/>
  <c r="AX41" i="3"/>
  <c r="AX42" i="3" s="1"/>
  <c r="AX44" i="3" s="1"/>
  <c r="AW41" i="3"/>
  <c r="AW42" i="3"/>
  <c r="AV41" i="3"/>
  <c r="AV42" i="3" s="1"/>
  <c r="AV44" i="3" s="1"/>
  <c r="AT41" i="3"/>
  <c r="AT42" i="3" s="1"/>
  <c r="AS41" i="3"/>
  <c r="AS42" i="3" s="1"/>
  <c r="AR41" i="3"/>
  <c r="AR42" i="3" s="1"/>
  <c r="AR44" i="3" s="1"/>
  <c r="AQ41" i="3"/>
  <c r="AQ42" i="3"/>
  <c r="AP41" i="3"/>
  <c r="AP42" i="3"/>
  <c r="AN41" i="3"/>
  <c r="AN42" i="3" s="1"/>
  <c r="AN44" i="3" s="1"/>
  <c r="AM41" i="3"/>
  <c r="AM42" i="3" s="1"/>
  <c r="AM44" i="3" s="1"/>
  <c r="AL41" i="3"/>
  <c r="AL42" i="3" s="1"/>
  <c r="AK41" i="3"/>
  <c r="AK42" i="3"/>
  <c r="AK44" i="3" s="1"/>
  <c r="AJ41" i="3"/>
  <c r="AJ42" i="3" s="1"/>
  <c r="AH41" i="3"/>
  <c r="AH42" i="3" s="1"/>
  <c r="AG41" i="3"/>
  <c r="AG42" i="3"/>
  <c r="AF41" i="3"/>
  <c r="AF42" i="3" s="1"/>
  <c r="AF44" i="3" s="1"/>
  <c r="AE41" i="3"/>
  <c r="AE42" i="3" s="1"/>
  <c r="AE44" i="3" s="1"/>
  <c r="AD41" i="3"/>
  <c r="AD42" i="3" s="1"/>
  <c r="AD44" i="3" s="1"/>
  <c r="Y41" i="3"/>
  <c r="Y42" i="3"/>
  <c r="X41" i="3"/>
  <c r="X42" i="3" s="1"/>
  <c r="X44" i="3" s="1"/>
  <c r="W41" i="3"/>
  <c r="W42" i="3"/>
  <c r="V41" i="3"/>
  <c r="V42" i="3"/>
  <c r="U41" i="3"/>
  <c r="U42" i="3" s="1"/>
  <c r="S41" i="3"/>
  <c r="S42" i="3"/>
  <c r="R41" i="3"/>
  <c r="R42" i="3"/>
  <c r="Q41" i="3"/>
  <c r="Q42" i="3" s="1"/>
  <c r="Q44" i="3" s="1"/>
  <c r="P41" i="3"/>
  <c r="P42" i="3" s="1"/>
  <c r="P44" i="3" s="1"/>
  <c r="N41" i="3"/>
  <c r="N42" i="3" s="1"/>
  <c r="M41" i="3"/>
  <c r="M42" i="3"/>
  <c r="L41" i="3"/>
  <c r="L42" i="3" s="1"/>
  <c r="K41" i="3"/>
  <c r="K42" i="3" s="1"/>
  <c r="K44" i="3" s="1"/>
  <c r="J41" i="3"/>
  <c r="J42" i="3" s="1"/>
  <c r="J44" i="3" s="1"/>
  <c r="I41" i="3"/>
  <c r="I42" i="3" s="1"/>
  <c r="I44" i="3" s="1"/>
  <c r="H41" i="3"/>
  <c r="H42" i="3" s="1"/>
  <c r="G41" i="3"/>
  <c r="G42" i="3"/>
  <c r="F41" i="3"/>
  <c r="F42" i="3" s="1"/>
  <c r="F44" i="3" s="1"/>
  <c r="E41" i="3"/>
  <c r="E42" i="3"/>
  <c r="D41" i="3"/>
  <c r="D42" i="3"/>
  <c r="CG40" i="3"/>
  <c r="CG41" i="3" s="1"/>
  <c r="CG42" i="3" s="1"/>
  <c r="CG44" i="3" s="1"/>
  <c r="BY40" i="3"/>
  <c r="BS40" i="3"/>
  <c r="BS41" i="3" s="1"/>
  <c r="BS42" i="3" s="1"/>
  <c r="BM40" i="3"/>
  <c r="BM41" i="3" s="1"/>
  <c r="BM42" i="3" s="1"/>
  <c r="BJ40" i="3"/>
  <c r="BJ41" i="3" s="1"/>
  <c r="BJ42" i="3" s="1"/>
  <c r="BA40" i="3"/>
  <c r="AU40" i="3"/>
  <c r="AO40" i="3"/>
  <c r="AO41" i="3"/>
  <c r="AO42" i="3" s="1"/>
  <c r="AI40" i="3"/>
  <c r="AI41" i="3"/>
  <c r="AI42" i="3"/>
  <c r="Z40" i="3"/>
  <c r="T40" i="3"/>
  <c r="T41" i="3" s="1"/>
  <c r="T42" i="3" s="1"/>
  <c r="O40" i="3"/>
  <c r="AA40" i="3" s="1"/>
  <c r="DA39" i="3"/>
  <c r="CA39" i="3"/>
  <c r="BC39" i="3"/>
  <c r="AB39" i="3"/>
  <c r="DA38" i="3"/>
  <c r="CA38" i="3"/>
  <c r="BC38" i="3"/>
  <c r="AB38" i="3"/>
  <c r="CT37" i="3"/>
  <c r="CS37" i="3"/>
  <c r="CR37" i="3"/>
  <c r="CR44" i="3" s="1"/>
  <c r="CQ37" i="3"/>
  <c r="CQ44" i="3" s="1"/>
  <c r="CP37" i="3"/>
  <c r="CP44" i="3"/>
  <c r="CO37" i="3"/>
  <c r="CO44" i="3" s="1"/>
  <c r="CN37" i="3"/>
  <c r="CM37" i="3"/>
  <c r="CL37" i="3"/>
  <c r="CL44" i="3" s="1"/>
  <c r="CK37" i="3"/>
  <c r="CK44" i="3" s="1"/>
  <c r="CJ37" i="3"/>
  <c r="CI37" i="3"/>
  <c r="CI44" i="3" s="1"/>
  <c r="CH37" i="3"/>
  <c r="CF37" i="3"/>
  <c r="CE37" i="3"/>
  <c r="CE44" i="3" s="1"/>
  <c r="CD37" i="3"/>
  <c r="CD44" i="3" s="1"/>
  <c r="CC37" i="3"/>
  <c r="BX37" i="3"/>
  <c r="BW37" i="3"/>
  <c r="BW44" i="3" s="1"/>
  <c r="BV37" i="3"/>
  <c r="BU37" i="3"/>
  <c r="BT37" i="3"/>
  <c r="BT44" i="3" s="1"/>
  <c r="BR37" i="3"/>
  <c r="BQ37" i="3"/>
  <c r="BQ44" i="3" s="1"/>
  <c r="BP37" i="3"/>
  <c r="BO37" i="3"/>
  <c r="BN37" i="3"/>
  <c r="BL37" i="3"/>
  <c r="BL44" i="3"/>
  <c r="BK37" i="3"/>
  <c r="BK44" i="3" s="1"/>
  <c r="BI37" i="3"/>
  <c r="BI44" i="3" s="1"/>
  <c r="BH37" i="3"/>
  <c r="BG37" i="3"/>
  <c r="BF37" i="3"/>
  <c r="BE37" i="3"/>
  <c r="AZ37" i="3"/>
  <c r="AZ44" i="3" s="1"/>
  <c r="AY37" i="3"/>
  <c r="AX37" i="3"/>
  <c r="AW37" i="3"/>
  <c r="AW44" i="3" s="1"/>
  <c r="AV37" i="3"/>
  <c r="AT37" i="3"/>
  <c r="AT44" i="3" s="1"/>
  <c r="AS37" i="3"/>
  <c r="AS44" i="3" s="1"/>
  <c r="AR37" i="3"/>
  <c r="AQ37" i="3"/>
  <c r="AQ44" i="3" s="1"/>
  <c r="AP37" i="3"/>
  <c r="AP44" i="3" s="1"/>
  <c r="AN37" i="3"/>
  <c r="AM37" i="3"/>
  <c r="AL37" i="3"/>
  <c r="AL44" i="3" s="1"/>
  <c r="AK37" i="3"/>
  <c r="AJ37" i="3"/>
  <c r="AH37" i="3"/>
  <c r="AG37" i="3"/>
  <c r="AF37" i="3"/>
  <c r="AE37" i="3"/>
  <c r="AD37" i="3"/>
  <c r="Y37" i="3"/>
  <c r="X37" i="3"/>
  <c r="W37" i="3"/>
  <c r="W44" i="3" s="1"/>
  <c r="V37" i="3"/>
  <c r="U37" i="3"/>
  <c r="U44" i="3" s="1"/>
  <c r="S37" i="3"/>
  <c r="S44" i="3" s="1"/>
  <c r="R37" i="3"/>
  <c r="R44" i="3" s="1"/>
  <c r="Q37" i="3"/>
  <c r="P37" i="3"/>
  <c r="N37" i="3"/>
  <c r="M37" i="3"/>
  <c r="M44" i="3" s="1"/>
  <c r="L37" i="3"/>
  <c r="K37" i="3"/>
  <c r="J37" i="3"/>
  <c r="I37" i="3"/>
  <c r="H37" i="3"/>
  <c r="H44" i="3" s="1"/>
  <c r="G37" i="3"/>
  <c r="G44" i="3"/>
  <c r="F37" i="3"/>
  <c r="E37" i="3"/>
  <c r="E44" i="3" s="1"/>
  <c r="D37" i="3"/>
  <c r="CG36" i="3"/>
  <c r="BY36" i="3"/>
  <c r="BS36" i="3"/>
  <c r="BM36" i="3"/>
  <c r="BJ36" i="3"/>
  <c r="BA36" i="3"/>
  <c r="AU36" i="3"/>
  <c r="AO36" i="3"/>
  <c r="AI36" i="3"/>
  <c r="BB36" i="3" s="1"/>
  <c r="Z36" i="3"/>
  <c r="Z37" i="3" s="1"/>
  <c r="Z44" i="3" s="1"/>
  <c r="T36" i="3"/>
  <c r="O36" i="3"/>
  <c r="CG35" i="3"/>
  <c r="CG37" i="3"/>
  <c r="BY35" i="3"/>
  <c r="BY37" i="3" s="1"/>
  <c r="BS35" i="3"/>
  <c r="BM35" i="3"/>
  <c r="BM37" i="3" s="1"/>
  <c r="BM44" i="3" s="1"/>
  <c r="BJ35" i="3"/>
  <c r="BA35" i="3"/>
  <c r="BA37" i="3"/>
  <c r="AU35" i="3"/>
  <c r="AU37" i="3"/>
  <c r="AU44" i="3" s="1"/>
  <c r="AO35" i="3"/>
  <c r="AO37" i="3" s="1"/>
  <c r="AO44" i="3" s="1"/>
  <c r="AI35" i="3"/>
  <c r="Z35" i="3"/>
  <c r="T35" i="3"/>
  <c r="T37" i="3" s="1"/>
  <c r="T44" i="3" s="1"/>
  <c r="O35" i="3"/>
  <c r="O37" i="3" s="1"/>
  <c r="O44" i="3" s="1"/>
  <c r="Z34" i="3"/>
  <c r="DA19" i="3"/>
  <c r="CA19" i="3"/>
  <c r="BC19" i="3"/>
  <c r="AB19" i="3"/>
  <c r="CT17" i="3"/>
  <c r="CT18" i="3" s="1"/>
  <c r="CT20" i="3" s="1"/>
  <c r="CS17" i="3"/>
  <c r="CS18" i="3" s="1"/>
  <c r="CR17" i="3"/>
  <c r="CR18" i="3" s="1"/>
  <c r="CQ17" i="3"/>
  <c r="CQ18" i="3" s="1"/>
  <c r="CQ20" i="3" s="1"/>
  <c r="CP17" i="3"/>
  <c r="CP18" i="3"/>
  <c r="CP20" i="3"/>
  <c r="CO17" i="3"/>
  <c r="CO18" i="3"/>
  <c r="CO20" i="3" s="1"/>
  <c r="CN17" i="3"/>
  <c r="CN18" i="3"/>
  <c r="CM17" i="3"/>
  <c r="CM18" i="3"/>
  <c r="CL17" i="3"/>
  <c r="CL18" i="3" s="1"/>
  <c r="CK17" i="3"/>
  <c r="CK18" i="3"/>
  <c r="CJ17" i="3"/>
  <c r="CJ18" i="3" s="1"/>
  <c r="CI17" i="3"/>
  <c r="CI18" i="3" s="1"/>
  <c r="CI20" i="3" s="1"/>
  <c r="CH17" i="3"/>
  <c r="CH18" i="3" s="1"/>
  <c r="CH20" i="3" s="1"/>
  <c r="CF17" i="3"/>
  <c r="CF18" i="3" s="1"/>
  <c r="CF20" i="3" s="1"/>
  <c r="CE17" i="3"/>
  <c r="CE18" i="3"/>
  <c r="CD17" i="3"/>
  <c r="CD18" i="3"/>
  <c r="CC17" i="3"/>
  <c r="CC18" i="3"/>
  <c r="BX17" i="3"/>
  <c r="BX18" i="3"/>
  <c r="BX20" i="3" s="1"/>
  <c r="BW17" i="3"/>
  <c r="BW18" i="3" s="1"/>
  <c r="BW20" i="3" s="1"/>
  <c r="BV17" i="3"/>
  <c r="BV18" i="3" s="1"/>
  <c r="BU17" i="3"/>
  <c r="BU18" i="3"/>
  <c r="BT17" i="3"/>
  <c r="BT18" i="3"/>
  <c r="BR17" i="3"/>
  <c r="BR18" i="3" s="1"/>
  <c r="BQ17" i="3"/>
  <c r="BQ18" i="3" s="1"/>
  <c r="BP17" i="3"/>
  <c r="BP18" i="3" s="1"/>
  <c r="BP20" i="3" s="1"/>
  <c r="BO17" i="3"/>
  <c r="BO18" i="3" s="1"/>
  <c r="BO20" i="3" s="1"/>
  <c r="BN17" i="3"/>
  <c r="BN18" i="3" s="1"/>
  <c r="BN20" i="3" s="1"/>
  <c r="BL17" i="3"/>
  <c r="BL18" i="3" s="1"/>
  <c r="BK17" i="3"/>
  <c r="BK18" i="3"/>
  <c r="BI17" i="3"/>
  <c r="BI18" i="3" s="1"/>
  <c r="BI20" i="3" s="1"/>
  <c r="BH17" i="3"/>
  <c r="BH18" i="3" s="1"/>
  <c r="BG17" i="3"/>
  <c r="BG18" i="3" s="1"/>
  <c r="BF17" i="3"/>
  <c r="BF18" i="3" s="1"/>
  <c r="BE17" i="3"/>
  <c r="BE18" i="3" s="1"/>
  <c r="AZ17" i="3"/>
  <c r="AZ18" i="3"/>
  <c r="AY17" i="3"/>
  <c r="AY18" i="3" s="1"/>
  <c r="AY20" i="3" s="1"/>
  <c r="AX17" i="3"/>
  <c r="AX18" i="3" s="1"/>
  <c r="AX20" i="3" s="1"/>
  <c r="AW17" i="3"/>
  <c r="AW18" i="3" s="1"/>
  <c r="AV17" i="3"/>
  <c r="AV18" i="3"/>
  <c r="AV20" i="3" s="1"/>
  <c r="AT17" i="3"/>
  <c r="AT18" i="3"/>
  <c r="AS17" i="3"/>
  <c r="AS18" i="3" s="1"/>
  <c r="AR17" i="3"/>
  <c r="AR18" i="3"/>
  <c r="AR20" i="3" s="1"/>
  <c r="AQ17" i="3"/>
  <c r="AQ18" i="3" s="1"/>
  <c r="AQ20" i="3" s="1"/>
  <c r="AP17" i="3"/>
  <c r="AP18" i="3" s="1"/>
  <c r="AN17" i="3"/>
  <c r="AN18" i="3"/>
  <c r="AN20" i="3"/>
  <c r="AM17" i="3"/>
  <c r="AM18" i="3"/>
  <c r="AL17" i="3"/>
  <c r="AL18" i="3"/>
  <c r="AK17" i="3"/>
  <c r="AK18" i="3"/>
  <c r="AK20" i="3"/>
  <c r="AJ17" i="3"/>
  <c r="AJ18" i="3"/>
  <c r="AJ20" i="3" s="1"/>
  <c r="AH17" i="3"/>
  <c r="AH18" i="3"/>
  <c r="AG17" i="3"/>
  <c r="AG18" i="3" s="1"/>
  <c r="AF17" i="3"/>
  <c r="AF18" i="3"/>
  <c r="AE17" i="3"/>
  <c r="AE18" i="3"/>
  <c r="AD17" i="3"/>
  <c r="AD18" i="3"/>
  <c r="Y17" i="3"/>
  <c r="Y18" i="3"/>
  <c r="X17" i="3"/>
  <c r="X18" i="3" s="1"/>
  <c r="W17" i="3"/>
  <c r="W18" i="3"/>
  <c r="V17" i="3"/>
  <c r="V18" i="3"/>
  <c r="V20" i="3"/>
  <c r="U17" i="3"/>
  <c r="U18" i="3"/>
  <c r="S17" i="3"/>
  <c r="S18" i="3"/>
  <c r="R17" i="3"/>
  <c r="R18" i="3" s="1"/>
  <c r="R20" i="3" s="1"/>
  <c r="Q17" i="3"/>
  <c r="Q18" i="3"/>
  <c r="Q20" i="3" s="1"/>
  <c r="P17" i="3"/>
  <c r="P18" i="3"/>
  <c r="N17" i="3"/>
  <c r="N18" i="3"/>
  <c r="M17" i="3"/>
  <c r="M18" i="3"/>
  <c r="M20" i="3"/>
  <c r="L17" i="3"/>
  <c r="L18" i="3"/>
  <c r="K17" i="3"/>
  <c r="K18" i="3"/>
  <c r="J17" i="3"/>
  <c r="J18" i="3"/>
  <c r="I17" i="3"/>
  <c r="I18" i="3" s="1"/>
  <c r="I20" i="3" s="1"/>
  <c r="H17" i="3"/>
  <c r="H18" i="3" s="1"/>
  <c r="G17" i="3"/>
  <c r="G18" i="3"/>
  <c r="F17" i="3"/>
  <c r="F18" i="3"/>
  <c r="E17" i="3"/>
  <c r="E18" i="3" s="1"/>
  <c r="E20" i="3" s="1"/>
  <c r="D17" i="3"/>
  <c r="D18" i="3" s="1"/>
  <c r="D20" i="3" s="1"/>
  <c r="CG16" i="3"/>
  <c r="CG17" i="3" s="1"/>
  <c r="CG18" i="3" s="1"/>
  <c r="BY16" i="3"/>
  <c r="BY17" i="3"/>
  <c r="BY18" i="3"/>
  <c r="BS16" i="3"/>
  <c r="BS17" i="3"/>
  <c r="BS18" i="3"/>
  <c r="BM16" i="3"/>
  <c r="BM17" i="3" s="1"/>
  <c r="BM18" i="3" s="1"/>
  <c r="BM20" i="3" s="1"/>
  <c r="BJ16" i="3"/>
  <c r="BJ17" i="3" s="1"/>
  <c r="BJ18" i="3" s="1"/>
  <c r="BA16" i="3"/>
  <c r="AU16" i="3"/>
  <c r="AO16" i="3"/>
  <c r="AO17" i="3" s="1"/>
  <c r="AO18" i="3" s="1"/>
  <c r="AI16" i="3"/>
  <c r="Z16" i="3"/>
  <c r="Z17" i="3"/>
  <c r="Z18" i="3" s="1"/>
  <c r="Z20" i="3" s="1"/>
  <c r="T16" i="3"/>
  <c r="T17" i="3" s="1"/>
  <c r="T18" i="3" s="1"/>
  <c r="O16" i="3"/>
  <c r="CT13" i="3"/>
  <c r="CS13" i="3"/>
  <c r="CS20" i="3" s="1"/>
  <c r="CR13" i="3"/>
  <c r="CQ13" i="3"/>
  <c r="CP13" i="3"/>
  <c r="CO13" i="3"/>
  <c r="CN13" i="3"/>
  <c r="CN20" i="3" s="1"/>
  <c r="CM13" i="3"/>
  <c r="CL13" i="3"/>
  <c r="CL20" i="3" s="1"/>
  <c r="CK13" i="3"/>
  <c r="CJ13" i="3"/>
  <c r="CI13" i="3"/>
  <c r="CH13" i="3"/>
  <c r="CF13" i="3"/>
  <c r="CE13" i="3"/>
  <c r="CE20" i="3" s="1"/>
  <c r="CD13" i="3"/>
  <c r="CD20" i="3" s="1"/>
  <c r="CC13" i="3"/>
  <c r="CC20" i="3" s="1"/>
  <c r="BX13" i="3"/>
  <c r="BW13" i="3"/>
  <c r="BV13" i="3"/>
  <c r="BV20" i="3" s="1"/>
  <c r="BU13" i="3"/>
  <c r="BU20" i="3" s="1"/>
  <c r="BT13" i="3"/>
  <c r="BT20" i="3" s="1"/>
  <c r="BR13" i="3"/>
  <c r="BQ13" i="3"/>
  <c r="BP13" i="3"/>
  <c r="BO13" i="3"/>
  <c r="BN13" i="3"/>
  <c r="BL13" i="3"/>
  <c r="BL20" i="3" s="1"/>
  <c r="BK13" i="3"/>
  <c r="BK20" i="3" s="1"/>
  <c r="BI13" i="3"/>
  <c r="BH13" i="3"/>
  <c r="BG13" i="3"/>
  <c r="BF13" i="3"/>
  <c r="BE13" i="3"/>
  <c r="AZ13" i="3"/>
  <c r="AZ20" i="3" s="1"/>
  <c r="AY13" i="3"/>
  <c r="AX13" i="3"/>
  <c r="AW13" i="3"/>
  <c r="AV13" i="3"/>
  <c r="AT13" i="3"/>
  <c r="AT20" i="3" s="1"/>
  <c r="AS13" i="3"/>
  <c r="AR13" i="3"/>
  <c r="AQ13" i="3"/>
  <c r="AP13" i="3"/>
  <c r="AP20" i="3" s="1"/>
  <c r="AN13" i="3"/>
  <c r="AM13" i="3"/>
  <c r="AL13" i="3"/>
  <c r="AL20" i="3" s="1"/>
  <c r="AK13" i="3"/>
  <c r="AJ13" i="3"/>
  <c r="AH13" i="3"/>
  <c r="AG13" i="3"/>
  <c r="AF13" i="3"/>
  <c r="AF20" i="3" s="1"/>
  <c r="AE13" i="3"/>
  <c r="AE20" i="3" s="1"/>
  <c r="AD13" i="3"/>
  <c r="AD20" i="3"/>
  <c r="Y13" i="3"/>
  <c r="Y20" i="3" s="1"/>
  <c r="X13" i="3"/>
  <c r="X20" i="3" s="1"/>
  <c r="W13" i="3"/>
  <c r="W20" i="3" s="1"/>
  <c r="V13" i="3"/>
  <c r="U13" i="3"/>
  <c r="U20" i="3" s="1"/>
  <c r="S13" i="3"/>
  <c r="R13" i="3"/>
  <c r="Q13" i="3"/>
  <c r="P13" i="3"/>
  <c r="P20" i="3"/>
  <c r="N13" i="3"/>
  <c r="N20" i="3" s="1"/>
  <c r="M13" i="3"/>
  <c r="L13" i="3"/>
  <c r="L20" i="3" s="1"/>
  <c r="K13" i="3"/>
  <c r="J13" i="3"/>
  <c r="I13" i="3"/>
  <c r="H13" i="3"/>
  <c r="G13" i="3"/>
  <c r="G20" i="3" s="1"/>
  <c r="F13" i="3"/>
  <c r="F20" i="3" s="1"/>
  <c r="E13" i="3"/>
  <c r="D13" i="3"/>
  <c r="CG12" i="3"/>
  <c r="BY12" i="3"/>
  <c r="BS12" i="3"/>
  <c r="BS13" i="3"/>
  <c r="BS20" i="3" s="1"/>
  <c r="BM12" i="3"/>
  <c r="BM13" i="3"/>
  <c r="BJ12" i="3"/>
  <c r="BA12" i="3"/>
  <c r="AU12" i="3"/>
  <c r="AO12" i="3"/>
  <c r="AI12" i="3"/>
  <c r="BB12" i="3" s="1"/>
  <c r="Z12" i="3"/>
  <c r="Z13" i="3"/>
  <c r="T12" i="3"/>
  <c r="O12" i="3"/>
  <c r="AA12" i="3"/>
  <c r="AB12" i="3" s="1"/>
  <c r="CG11" i="3"/>
  <c r="CZ11" i="3" s="1"/>
  <c r="BY11" i="3"/>
  <c r="BS11" i="3"/>
  <c r="BM11" i="3"/>
  <c r="BJ11" i="3"/>
  <c r="BZ11" i="3" s="1"/>
  <c r="BA11" i="3"/>
  <c r="BA13" i="3" s="1"/>
  <c r="BA20" i="3" s="1"/>
  <c r="AU11" i="3"/>
  <c r="AU13" i="3" s="1"/>
  <c r="AU20" i="3" s="1"/>
  <c r="AO11" i="3"/>
  <c r="Z11" i="3"/>
  <c r="T11" i="3"/>
  <c r="O11" i="3"/>
  <c r="AA11" i="3" s="1"/>
  <c r="BX44" i="3"/>
  <c r="CK20" i="3"/>
  <c r="AU41" i="3"/>
  <c r="AU42" i="3"/>
  <c r="BY41" i="3"/>
  <c r="BY42" i="3" s="1"/>
  <c r="BV44" i="3"/>
  <c r="BA17" i="3"/>
  <c r="BA18" i="3"/>
  <c r="CZ36" i="3"/>
  <c r="CY17" i="3"/>
  <c r="CY18" i="3"/>
  <c r="V44" i="3"/>
  <c r="O17" i="3"/>
  <c r="O18" i="3"/>
  <c r="AU17" i="3"/>
  <c r="AU18" i="3"/>
  <c r="CZ16" i="3"/>
  <c r="CZ17" i="3" s="1"/>
  <c r="CY37" i="3"/>
  <c r="BA41" i="3"/>
  <c r="BA42" i="3" s="1"/>
  <c r="CM20" i="3"/>
  <c r="CY41" i="3"/>
  <c r="CY42" i="3" s="1"/>
  <c r="CY44" i="3" s="1"/>
  <c r="CY13" i="3"/>
  <c r="CY20" i="3" s="1"/>
  <c r="AI17" i="3"/>
  <c r="AI18" i="3" s="1"/>
  <c r="T13" i="3"/>
  <c r="T20" i="3" s="1"/>
  <c r="O41" i="3"/>
  <c r="O42" i="3" s="1"/>
  <c r="Z41" i="3"/>
  <c r="Z42" i="3"/>
  <c r="D44" i="3"/>
  <c r="DA36" i="3"/>
  <c r="EB150" i="1"/>
  <c r="DZ150" i="1"/>
  <c r="DY150" i="1"/>
  <c r="DX150" i="1"/>
  <c r="DW150" i="1"/>
  <c r="DV150" i="1"/>
  <c r="DU150" i="1"/>
  <c r="DT150" i="1"/>
  <c r="DS150" i="1"/>
  <c r="DR150" i="1"/>
  <c r="DQ150" i="1"/>
  <c r="CD150" i="1"/>
  <c r="CC150" i="1"/>
  <c r="CB150" i="1"/>
  <c r="CA150" i="1"/>
  <c r="BZ150" i="1"/>
  <c r="AZ150" i="1"/>
  <c r="AY150" i="1"/>
  <c r="AX150" i="1"/>
  <c r="AW150" i="1"/>
  <c r="AV150" i="1"/>
  <c r="AT150" i="1"/>
  <c r="AS150" i="1"/>
  <c r="AR150" i="1"/>
  <c r="AQ150" i="1"/>
  <c r="AP150" i="1"/>
  <c r="Y150" i="1"/>
  <c r="X150" i="1"/>
  <c r="W150" i="1"/>
  <c r="V150" i="1"/>
  <c r="U150" i="1"/>
  <c r="BW182" i="1"/>
  <c r="BW171" i="1"/>
  <c r="BW170" i="1"/>
  <c r="BW168" i="1"/>
  <c r="BW164" i="1"/>
  <c r="BW163" i="1"/>
  <c r="BW161" i="1"/>
  <c r="BW155" i="1"/>
  <c r="BW154" i="1"/>
  <c r="BW149" i="1"/>
  <c r="BW148" i="1"/>
  <c r="BW145" i="1"/>
  <c r="BW144" i="1"/>
  <c r="BW143" i="1"/>
  <c r="BW142" i="1"/>
  <c r="BW141" i="1"/>
  <c r="BW137" i="1"/>
  <c r="BW134" i="1"/>
  <c r="BW131" i="1"/>
  <c r="BW128" i="1"/>
  <c r="BW127" i="1"/>
  <c r="BW126" i="1"/>
  <c r="BW125" i="1"/>
  <c r="BW122" i="1"/>
  <c r="BW121" i="1"/>
  <c r="BW119" i="1"/>
  <c r="BW118" i="1"/>
  <c r="BW115" i="1"/>
  <c r="BW112" i="1"/>
  <c r="BW110" i="1"/>
  <c r="BA182" i="1"/>
  <c r="BA171" i="1"/>
  <c r="BA170" i="1"/>
  <c r="BA168" i="1"/>
  <c r="BA164" i="1"/>
  <c r="BA163" i="1"/>
  <c r="BA161" i="1"/>
  <c r="BA155" i="1"/>
  <c r="BA154" i="1"/>
  <c r="BA149" i="1"/>
  <c r="BA148" i="1"/>
  <c r="BA145" i="1"/>
  <c r="BA144" i="1"/>
  <c r="BA143" i="1"/>
  <c r="BA142" i="1"/>
  <c r="BA141" i="1"/>
  <c r="BA137" i="1"/>
  <c r="BA134" i="1"/>
  <c r="BA131" i="1"/>
  <c r="BA128" i="1"/>
  <c r="BA127" i="1"/>
  <c r="BA126" i="1"/>
  <c r="BA125" i="1"/>
  <c r="BA122" i="1"/>
  <c r="BA121" i="1"/>
  <c r="BA119" i="1"/>
  <c r="BA118" i="1"/>
  <c r="BA115" i="1"/>
  <c r="BA112" i="1"/>
  <c r="BA110" i="1"/>
  <c r="AU182" i="1"/>
  <c r="AU171" i="1"/>
  <c r="AU170" i="1"/>
  <c r="AU168" i="1"/>
  <c r="AU164" i="1"/>
  <c r="AU163" i="1"/>
  <c r="AU161" i="1"/>
  <c r="AU155" i="1"/>
  <c r="AU154" i="1"/>
  <c r="AU149" i="1"/>
  <c r="AU148" i="1"/>
  <c r="AU145" i="1"/>
  <c r="AU144" i="1"/>
  <c r="AU143" i="1"/>
  <c r="AU142" i="1"/>
  <c r="AU141" i="1"/>
  <c r="AU137" i="1"/>
  <c r="AU134" i="1"/>
  <c r="AU131" i="1"/>
  <c r="AU128" i="1"/>
  <c r="AU127" i="1"/>
  <c r="AU126" i="1"/>
  <c r="AU125" i="1"/>
  <c r="AU122" i="1"/>
  <c r="AU121" i="1"/>
  <c r="AU119" i="1"/>
  <c r="AU118" i="1"/>
  <c r="AU115" i="1"/>
  <c r="AU112" i="1"/>
  <c r="AU110" i="1"/>
  <c r="AO182" i="1"/>
  <c r="AO171" i="1"/>
  <c r="AO170" i="1"/>
  <c r="AO168" i="1"/>
  <c r="AO164" i="1"/>
  <c r="AO163" i="1"/>
  <c r="AO161" i="1"/>
  <c r="AO155" i="1"/>
  <c r="AO154" i="1"/>
  <c r="AO149" i="1"/>
  <c r="AO148" i="1"/>
  <c r="AO145" i="1"/>
  <c r="AO144" i="1"/>
  <c r="AO143" i="1"/>
  <c r="AO142" i="1"/>
  <c r="AO141" i="1"/>
  <c r="AO137" i="1"/>
  <c r="AO134" i="1"/>
  <c r="AO131" i="1"/>
  <c r="AO128" i="1"/>
  <c r="AO127" i="1"/>
  <c r="AO126" i="1"/>
  <c r="AO125" i="1"/>
  <c r="AO122" i="1"/>
  <c r="AO121" i="1"/>
  <c r="AO119" i="1"/>
  <c r="AO118" i="1"/>
  <c r="AO115" i="1"/>
  <c r="AO112" i="1"/>
  <c r="AO110" i="1"/>
  <c r="AI182" i="1"/>
  <c r="AI171" i="1"/>
  <c r="AI170" i="1"/>
  <c r="AI168" i="1"/>
  <c r="AI164" i="1"/>
  <c r="AI163" i="1"/>
  <c r="AI161" i="1"/>
  <c r="AI155" i="1"/>
  <c r="AI154" i="1"/>
  <c r="AI149" i="1"/>
  <c r="AI148" i="1"/>
  <c r="AI145" i="1"/>
  <c r="AI144" i="1"/>
  <c r="AI143" i="1"/>
  <c r="AI142" i="1"/>
  <c r="AI141" i="1"/>
  <c r="AI137" i="1"/>
  <c r="AI134" i="1"/>
  <c r="AI131" i="1"/>
  <c r="AI128" i="1"/>
  <c r="AI127" i="1"/>
  <c r="AI126" i="1"/>
  <c r="AI125" i="1"/>
  <c r="AI122" i="1"/>
  <c r="AI121" i="1"/>
  <c r="AI119" i="1"/>
  <c r="AI118" i="1"/>
  <c r="AI115" i="1"/>
  <c r="AI112" i="1"/>
  <c r="AI110" i="1"/>
  <c r="Z182" i="1"/>
  <c r="Z171" i="1"/>
  <c r="Z170" i="1"/>
  <c r="Z168" i="1"/>
  <c r="Z164" i="1"/>
  <c r="Z163" i="1"/>
  <c r="Z161" i="1"/>
  <c r="Z155" i="1"/>
  <c r="Z154" i="1"/>
  <c r="Z149" i="1"/>
  <c r="Z148" i="1"/>
  <c r="Z145" i="1"/>
  <c r="Z144" i="1"/>
  <c r="Z143" i="1"/>
  <c r="Z142" i="1"/>
  <c r="Z141" i="1"/>
  <c r="Z137" i="1"/>
  <c r="Z134" i="1"/>
  <c r="Z131" i="1"/>
  <c r="Z128" i="1"/>
  <c r="Z127" i="1"/>
  <c r="Z126" i="1"/>
  <c r="Z125" i="1"/>
  <c r="Z122" i="1"/>
  <c r="Z121" i="1"/>
  <c r="Z119" i="1"/>
  <c r="Z118" i="1"/>
  <c r="Z115" i="1"/>
  <c r="Z112" i="1"/>
  <c r="Z110" i="1"/>
  <c r="T182" i="1"/>
  <c r="T171" i="1"/>
  <c r="T170" i="1"/>
  <c r="T168" i="1"/>
  <c r="T164" i="1"/>
  <c r="T163" i="1"/>
  <c r="T161" i="1"/>
  <c r="T155" i="1"/>
  <c r="T154" i="1"/>
  <c r="T149" i="1"/>
  <c r="T148" i="1"/>
  <c r="T145" i="1"/>
  <c r="T144" i="1"/>
  <c r="T143" i="1"/>
  <c r="T142" i="1"/>
  <c r="T141" i="1"/>
  <c r="T137" i="1"/>
  <c r="T134" i="1"/>
  <c r="T131" i="1"/>
  <c r="T128" i="1"/>
  <c r="T127" i="1"/>
  <c r="T126" i="1"/>
  <c r="T125" i="1"/>
  <c r="T122" i="1"/>
  <c r="T121" i="1"/>
  <c r="T119" i="1"/>
  <c r="T118" i="1"/>
  <c r="T115" i="1"/>
  <c r="T112" i="1"/>
  <c r="T110" i="1"/>
  <c r="P182" i="1"/>
  <c r="P171" i="1"/>
  <c r="P170" i="1"/>
  <c r="P168" i="1"/>
  <c r="P164" i="1"/>
  <c r="P163" i="1"/>
  <c r="P161" i="1"/>
  <c r="P155" i="1"/>
  <c r="P154" i="1"/>
  <c r="P149" i="1"/>
  <c r="P148" i="1"/>
  <c r="P145" i="1"/>
  <c r="P144" i="1"/>
  <c r="P143" i="1"/>
  <c r="P142" i="1"/>
  <c r="P141" i="1"/>
  <c r="P137" i="1"/>
  <c r="P134" i="1"/>
  <c r="P131" i="1"/>
  <c r="P128" i="1"/>
  <c r="P127" i="1"/>
  <c r="P126" i="1"/>
  <c r="P125" i="1"/>
  <c r="P122" i="1"/>
  <c r="P121" i="1"/>
  <c r="P119" i="1"/>
  <c r="P118" i="1"/>
  <c r="P115" i="1"/>
  <c r="P112" i="1"/>
  <c r="P110" i="1"/>
  <c r="BW83" i="1"/>
  <c r="BW72" i="1"/>
  <c r="BW71" i="1"/>
  <c r="BW69" i="1"/>
  <c r="BW65" i="1"/>
  <c r="BW64" i="1"/>
  <c r="BW62" i="1"/>
  <c r="BA83" i="1"/>
  <c r="BA72" i="1"/>
  <c r="BA71" i="1"/>
  <c r="BA69" i="1"/>
  <c r="BA65" i="1"/>
  <c r="BA64" i="1"/>
  <c r="BA62" i="1"/>
  <c r="AU83" i="1"/>
  <c r="AU72" i="1"/>
  <c r="AU71" i="1"/>
  <c r="AU69" i="1"/>
  <c r="AU65" i="1"/>
  <c r="AU64" i="1"/>
  <c r="AU62" i="1"/>
  <c r="AO83" i="1"/>
  <c r="AO72" i="1"/>
  <c r="AO71" i="1"/>
  <c r="AO69" i="1"/>
  <c r="AO65" i="1"/>
  <c r="AO64" i="1"/>
  <c r="AO62" i="1"/>
  <c r="AI83" i="1"/>
  <c r="AI72" i="1"/>
  <c r="AI71" i="1"/>
  <c r="AI69" i="1"/>
  <c r="AI65" i="1"/>
  <c r="AI64" i="1"/>
  <c r="AI62" i="1"/>
  <c r="Z62" i="1"/>
  <c r="Z64" i="1"/>
  <c r="Z65" i="1"/>
  <c r="Z69" i="1"/>
  <c r="Z71" i="1"/>
  <c r="Z72" i="1"/>
  <c r="Z83" i="1"/>
  <c r="T62" i="1"/>
  <c r="T64" i="1"/>
  <c r="T65" i="1"/>
  <c r="T69" i="1"/>
  <c r="T71" i="1"/>
  <c r="T72" i="1"/>
  <c r="T83" i="1"/>
  <c r="P62" i="1"/>
  <c r="P64" i="1"/>
  <c r="P65" i="1"/>
  <c r="P69" i="1"/>
  <c r="P71" i="1"/>
  <c r="P72" i="1"/>
  <c r="P83" i="1"/>
  <c r="BW56" i="1"/>
  <c r="BW55" i="1"/>
  <c r="BA56" i="1"/>
  <c r="BA55" i="1"/>
  <c r="AU56" i="1"/>
  <c r="AU55" i="1"/>
  <c r="AO56" i="1"/>
  <c r="AO55" i="1"/>
  <c r="AI56" i="1"/>
  <c r="AI55" i="1"/>
  <c r="Z56" i="1"/>
  <c r="Z55" i="1"/>
  <c r="T56" i="1"/>
  <c r="T55" i="1"/>
  <c r="P56" i="1"/>
  <c r="P55" i="1"/>
  <c r="BW50" i="1"/>
  <c r="BW49" i="1"/>
  <c r="BW46" i="1"/>
  <c r="BW45" i="1"/>
  <c r="BW44" i="1"/>
  <c r="BW43" i="1"/>
  <c r="BW42" i="1"/>
  <c r="BW38" i="1"/>
  <c r="BW35" i="1"/>
  <c r="BW32" i="1"/>
  <c r="BW29" i="1"/>
  <c r="BW28" i="1"/>
  <c r="BW27" i="1"/>
  <c r="BW26" i="1"/>
  <c r="BW23" i="1"/>
  <c r="BW22" i="1"/>
  <c r="BW20" i="1"/>
  <c r="BW19" i="1"/>
  <c r="BW16" i="1"/>
  <c r="BW13" i="1"/>
  <c r="BW11" i="1"/>
  <c r="BA50" i="1"/>
  <c r="BA49" i="1"/>
  <c r="BA46" i="1"/>
  <c r="BA45" i="1"/>
  <c r="BA44" i="1"/>
  <c r="BA43" i="1"/>
  <c r="BA42" i="1"/>
  <c r="BA38" i="1"/>
  <c r="BA35" i="1"/>
  <c r="BA32" i="1"/>
  <c r="BA29" i="1"/>
  <c r="BA28" i="1"/>
  <c r="BA27" i="1"/>
  <c r="BA26" i="1"/>
  <c r="BA23" i="1"/>
  <c r="BA22" i="1"/>
  <c r="BA20" i="1"/>
  <c r="BA19" i="1"/>
  <c r="BA16" i="1"/>
  <c r="BA13" i="1"/>
  <c r="BA11" i="1"/>
  <c r="AU50" i="1"/>
  <c r="AU49" i="1"/>
  <c r="AU46" i="1"/>
  <c r="AU45" i="1"/>
  <c r="AU44" i="1"/>
  <c r="AU43" i="1"/>
  <c r="AU42" i="1"/>
  <c r="AU38" i="1"/>
  <c r="AU35" i="1"/>
  <c r="AU32" i="1"/>
  <c r="AU29" i="1"/>
  <c r="AU28" i="1"/>
  <c r="AU27" i="1"/>
  <c r="AU26" i="1"/>
  <c r="AU23" i="1"/>
  <c r="AU22" i="1"/>
  <c r="AU20" i="1"/>
  <c r="AU19" i="1"/>
  <c r="AU16" i="1"/>
  <c r="AU13" i="1"/>
  <c r="AU11" i="1"/>
  <c r="AO50" i="1"/>
  <c r="AO49" i="1"/>
  <c r="AO46" i="1"/>
  <c r="AO45" i="1"/>
  <c r="AO44" i="1"/>
  <c r="AO43" i="1"/>
  <c r="AO42" i="1"/>
  <c r="AO38" i="1"/>
  <c r="AO35" i="1"/>
  <c r="AO32" i="1"/>
  <c r="AO29" i="1"/>
  <c r="AO28" i="1"/>
  <c r="AO27" i="1"/>
  <c r="AO26" i="1"/>
  <c r="AO23" i="1"/>
  <c r="AO22" i="1"/>
  <c r="AO20" i="1"/>
  <c r="AO19" i="1"/>
  <c r="AO16" i="1"/>
  <c r="AO13" i="1"/>
  <c r="AO11" i="1"/>
  <c r="AI50" i="1"/>
  <c r="AI49" i="1"/>
  <c r="AI46" i="1"/>
  <c r="AI45" i="1"/>
  <c r="AI44" i="1"/>
  <c r="AI43" i="1"/>
  <c r="AI42" i="1"/>
  <c r="AI38" i="1"/>
  <c r="AI35" i="1"/>
  <c r="AI32" i="1"/>
  <c r="AI29" i="1"/>
  <c r="AI28" i="1"/>
  <c r="AI27" i="1"/>
  <c r="AI26" i="1"/>
  <c r="AI23" i="1"/>
  <c r="AI22" i="1"/>
  <c r="AI20" i="1"/>
  <c r="AI19" i="1"/>
  <c r="AI16" i="1"/>
  <c r="AI13" i="1"/>
  <c r="AI11" i="1"/>
  <c r="Z13" i="1"/>
  <c r="Z16" i="1"/>
  <c r="Z19" i="1"/>
  <c r="Z20" i="1"/>
  <c r="Z22" i="1"/>
  <c r="Z23" i="1"/>
  <c r="Z26" i="1"/>
  <c r="Z27" i="1"/>
  <c r="Z28" i="1"/>
  <c r="Z29" i="1"/>
  <c r="Z32" i="1"/>
  <c r="Z35" i="1"/>
  <c r="Z38" i="1"/>
  <c r="Z42" i="1"/>
  <c r="Z43" i="1"/>
  <c r="Z44" i="1"/>
  <c r="Z45" i="1"/>
  <c r="Z46" i="1"/>
  <c r="Z49" i="1"/>
  <c r="Z50" i="1"/>
  <c r="Z11" i="1"/>
  <c r="T13" i="1"/>
  <c r="T20" i="1"/>
  <c r="T22" i="1"/>
  <c r="T23" i="1"/>
  <c r="T26" i="1"/>
  <c r="T27" i="1"/>
  <c r="T28" i="1"/>
  <c r="T29" i="1"/>
  <c r="T32" i="1"/>
  <c r="T35" i="1"/>
  <c r="T38" i="1"/>
  <c r="T42" i="1"/>
  <c r="T43" i="1"/>
  <c r="T44" i="1"/>
  <c r="T45" i="1"/>
  <c r="T46" i="1"/>
  <c r="T49" i="1"/>
  <c r="T50" i="1"/>
  <c r="T11" i="1"/>
  <c r="EB51" i="1"/>
  <c r="EA51" i="1"/>
  <c r="DZ51" i="1"/>
  <c r="DY51" i="1"/>
  <c r="DX51" i="1"/>
  <c r="DW51" i="1"/>
  <c r="DV51" i="1"/>
  <c r="DU51" i="1"/>
  <c r="DT51" i="1"/>
  <c r="DS51" i="1"/>
  <c r="DR51" i="1"/>
  <c r="DQ51" i="1"/>
  <c r="CD51" i="1"/>
  <c r="CC51" i="1"/>
  <c r="CB51" i="1"/>
  <c r="CA51" i="1"/>
  <c r="BZ51" i="1"/>
  <c r="BM51" i="1"/>
  <c r="BL51" i="1"/>
  <c r="BI51" i="1"/>
  <c r="BH51" i="1"/>
  <c r="BG51" i="1"/>
  <c r="BF51" i="1"/>
  <c r="BE51" i="1"/>
  <c r="AZ51" i="1"/>
  <c r="AY51" i="1"/>
  <c r="AX51" i="1"/>
  <c r="AW51" i="1"/>
  <c r="AV51" i="1"/>
  <c r="AT51" i="1"/>
  <c r="AS51" i="1"/>
  <c r="AR51" i="1"/>
  <c r="AQ51" i="1"/>
  <c r="AP51" i="1"/>
  <c r="AN51" i="1"/>
  <c r="AM51" i="1"/>
  <c r="AL51" i="1"/>
  <c r="AK51" i="1"/>
  <c r="AJ51" i="1"/>
  <c r="Y51" i="1"/>
  <c r="X51" i="1"/>
  <c r="W51" i="1"/>
  <c r="V51" i="1"/>
  <c r="U51" i="1"/>
  <c r="S51" i="1"/>
  <c r="R51" i="1"/>
  <c r="Q51" i="1"/>
  <c r="O51" i="1"/>
  <c r="N51" i="1"/>
  <c r="M51" i="1"/>
  <c r="L51" i="1"/>
  <c r="K51" i="1"/>
  <c r="J51" i="1"/>
  <c r="I51" i="1"/>
  <c r="H51" i="1"/>
  <c r="G51" i="1"/>
  <c r="F51" i="1"/>
  <c r="E51" i="1"/>
  <c r="P13" i="1"/>
  <c r="P16" i="1"/>
  <c r="P19" i="1"/>
  <c r="P20" i="1"/>
  <c r="P22" i="1"/>
  <c r="P23" i="1"/>
  <c r="P26" i="1"/>
  <c r="P27" i="1"/>
  <c r="P28" i="1"/>
  <c r="P29" i="1"/>
  <c r="P32" i="1"/>
  <c r="P35" i="1"/>
  <c r="P38" i="1"/>
  <c r="P42" i="1"/>
  <c r="P43" i="1"/>
  <c r="P44" i="1"/>
  <c r="P45" i="1"/>
  <c r="P46" i="1"/>
  <c r="P49" i="1"/>
  <c r="P50" i="1"/>
  <c r="P11" i="1"/>
  <c r="Z109" i="1"/>
  <c r="AI13" i="3"/>
  <c r="BB40" i="3"/>
  <c r="BB41" i="3" s="1"/>
  <c r="BB42" i="3" s="1"/>
  <c r="AM20" i="3"/>
  <c r="AA16" i="3"/>
  <c r="AB16" i="3" s="1"/>
  <c r="BS37" i="3"/>
  <c r="BS44" i="3" s="1"/>
  <c r="J20" i="3"/>
  <c r="S20" i="3"/>
  <c r="CU44" i="3"/>
  <c r="K20" i="3"/>
  <c r="Y44" i="3"/>
  <c r="CZ12" i="3"/>
  <c r="DA12" i="3" s="1"/>
  <c r="CZ35" i="3"/>
  <c r="AO13" i="3"/>
  <c r="AO20" i="3" s="1"/>
  <c r="AA17" i="3"/>
  <c r="AB17" i="3" s="1"/>
  <c r="DA35" i="3"/>
  <c r="CZ37" i="3"/>
  <c r="DA37" i="3" s="1"/>
  <c r="AA31" i="4" l="1"/>
  <c r="AA67" i="4"/>
  <c r="AA16" i="4"/>
  <c r="AA30" i="4"/>
  <c r="AA48" i="4"/>
  <c r="AA61" i="4"/>
  <c r="AA89" i="4"/>
  <c r="AA39" i="4"/>
  <c r="AA164" i="1"/>
  <c r="AA11" i="4"/>
  <c r="AA28" i="4"/>
  <c r="AA146" i="1"/>
  <c r="AA112" i="1"/>
  <c r="AA127" i="1"/>
  <c r="AA144" i="1"/>
  <c r="AA46" i="4"/>
  <c r="AA59" i="4"/>
  <c r="AA76" i="4"/>
  <c r="AA93" i="4"/>
  <c r="AA23" i="4"/>
  <c r="AA38" i="4"/>
  <c r="AA54" i="4"/>
  <c r="DX85" i="1"/>
  <c r="DX87" i="1" s="1"/>
  <c r="DX93" i="1" s="1"/>
  <c r="CF34" i="1"/>
  <c r="AA16" i="1"/>
  <c r="AA29" i="1"/>
  <c r="AA46" i="1"/>
  <c r="CF23" i="1"/>
  <c r="CF42" i="1"/>
  <c r="CF125" i="1"/>
  <c r="CF142" i="1"/>
  <c r="CF161" i="1"/>
  <c r="CG161" i="1" s="1"/>
  <c r="CF47" i="1"/>
  <c r="CF173" i="1"/>
  <c r="CF39" i="1"/>
  <c r="AA43" i="1"/>
  <c r="AA26" i="1"/>
  <c r="AB26" i="1" s="1"/>
  <c r="CF20" i="1"/>
  <c r="CF35" i="1"/>
  <c r="CF50" i="1"/>
  <c r="CF71" i="1"/>
  <c r="CF121" i="1"/>
  <c r="CF137" i="1"/>
  <c r="CF182" i="1"/>
  <c r="AA17" i="1"/>
  <c r="AB17" i="1" s="1"/>
  <c r="AA138" i="1"/>
  <c r="AB138" i="1" s="1"/>
  <c r="AA129" i="1"/>
  <c r="AB129" i="1" s="1"/>
  <c r="AA67" i="1"/>
  <c r="AB67" i="1" s="1"/>
  <c r="CF180" i="1"/>
  <c r="AA133" i="1"/>
  <c r="CF75" i="1"/>
  <c r="CF61" i="1"/>
  <c r="CF25" i="1"/>
  <c r="AA31" i="1"/>
  <c r="AB31" i="1" s="1"/>
  <c r="BH44" i="3"/>
  <c r="CF166" i="1"/>
  <c r="CF154" i="1"/>
  <c r="CF146" i="1"/>
  <c r="CF130" i="1"/>
  <c r="CF83" i="1"/>
  <c r="AA86" i="4"/>
  <c r="AA18" i="4"/>
  <c r="AA32" i="4"/>
  <c r="AA49" i="4"/>
  <c r="AA66" i="4"/>
  <c r="AA43" i="4"/>
  <c r="AA71" i="4"/>
  <c r="AA21" i="4"/>
  <c r="AA35" i="4"/>
  <c r="AA51" i="4"/>
  <c r="AA69" i="4"/>
  <c r="AA74" i="4"/>
  <c r="AA37" i="4"/>
  <c r="AA65" i="4"/>
  <c r="AA44" i="4"/>
  <c r="AA91" i="4"/>
  <c r="AA52" i="4"/>
  <c r="AA81" i="4"/>
  <c r="AA26" i="4"/>
  <c r="AA13" i="4"/>
  <c r="AA29" i="4"/>
  <c r="AA47" i="4"/>
  <c r="AA60" i="4"/>
  <c r="AA77" i="4"/>
  <c r="AA17" i="4"/>
  <c r="AA90" i="4"/>
  <c r="AA70" i="4"/>
  <c r="AA80" i="4"/>
  <c r="AA20" i="4"/>
  <c r="AA33" i="4"/>
  <c r="AA50" i="4"/>
  <c r="AA68" i="4"/>
  <c r="AA55" i="4"/>
  <c r="AA87" i="4"/>
  <c r="AA63" i="4"/>
  <c r="AA78" i="4"/>
  <c r="AA24" i="4"/>
  <c r="AA42" i="4"/>
  <c r="AA56" i="4"/>
  <c r="AA73" i="4"/>
  <c r="AA92" i="4"/>
  <c r="AA34" i="4"/>
  <c r="AA125" i="1"/>
  <c r="AB125" i="1" s="1"/>
  <c r="AA142" i="1"/>
  <c r="AA161" i="1"/>
  <c r="CF22" i="1"/>
  <c r="CF38" i="1"/>
  <c r="CF72" i="1"/>
  <c r="CF122" i="1"/>
  <c r="CF141" i="1"/>
  <c r="CF155" i="1"/>
  <c r="CF17" i="1"/>
  <c r="CF41" i="1"/>
  <c r="CF153" i="1"/>
  <c r="CF162" i="1"/>
  <c r="CF58" i="1"/>
  <c r="CF172" i="1"/>
  <c r="CF80" i="1"/>
  <c r="CG80" i="1" s="1"/>
  <c r="AA50" i="1"/>
  <c r="AA20" i="1"/>
  <c r="AA56" i="1"/>
  <c r="AB56" i="1" s="1"/>
  <c r="AA72" i="1"/>
  <c r="CF26" i="1"/>
  <c r="CF43" i="1"/>
  <c r="CF56" i="1"/>
  <c r="CF110" i="1"/>
  <c r="CF126" i="1"/>
  <c r="CF143" i="1"/>
  <c r="CF163" i="1"/>
  <c r="CF116" i="1"/>
  <c r="CF140" i="1"/>
  <c r="CF54" i="1"/>
  <c r="AA130" i="1"/>
  <c r="AB130" i="1" s="1"/>
  <c r="CF55" i="1"/>
  <c r="AA35" i="1"/>
  <c r="CF11" i="1"/>
  <c r="CF27" i="1"/>
  <c r="CF44" i="1"/>
  <c r="CF62" i="1"/>
  <c r="CG62" i="1" s="1"/>
  <c r="CF112" i="1"/>
  <c r="CF127" i="1"/>
  <c r="CF144" i="1"/>
  <c r="CF164" i="1"/>
  <c r="CF160" i="1"/>
  <c r="CF124" i="1"/>
  <c r="CF13" i="1"/>
  <c r="CF28" i="1"/>
  <c r="CF45" i="1"/>
  <c r="CF64" i="1"/>
  <c r="CF115" i="1"/>
  <c r="CF128" i="1"/>
  <c r="CF145" i="1"/>
  <c r="CF168" i="1"/>
  <c r="CF30" i="1"/>
  <c r="CF66" i="1"/>
  <c r="CF165" i="1"/>
  <c r="CF174" i="1"/>
  <c r="CF73" i="1"/>
  <c r="CF179" i="1"/>
  <c r="CG179" i="1" s="1"/>
  <c r="AA45" i="1"/>
  <c r="AA28" i="1"/>
  <c r="AA65" i="1"/>
  <c r="AA119" i="1"/>
  <c r="AA134" i="1"/>
  <c r="AA149" i="1"/>
  <c r="AA171" i="1"/>
  <c r="AB171" i="1" s="1"/>
  <c r="CF16" i="1"/>
  <c r="CF29" i="1"/>
  <c r="CF46" i="1"/>
  <c r="CF65" i="1"/>
  <c r="CF118" i="1"/>
  <c r="CF131" i="1"/>
  <c r="CF148" i="1"/>
  <c r="CF170" i="1"/>
  <c r="AA39" i="1"/>
  <c r="AB39" i="1" s="1"/>
  <c r="AA30" i="1"/>
  <c r="AB30" i="1" s="1"/>
  <c r="AA166" i="1"/>
  <c r="AB166" i="1" s="1"/>
  <c r="AA81" i="1"/>
  <c r="AA165" i="1"/>
  <c r="AA174" i="1"/>
  <c r="AB174" i="1" s="1"/>
  <c r="CF63" i="1"/>
  <c r="AA73" i="1"/>
  <c r="AB73" i="1" s="1"/>
  <c r="AA179" i="1"/>
  <c r="AB179" i="1" s="1"/>
  <c r="CF19" i="1"/>
  <c r="CF32" i="1"/>
  <c r="CF49" i="1"/>
  <c r="CF69" i="1"/>
  <c r="CF119" i="1"/>
  <c r="CF134" i="1"/>
  <c r="CF149" i="1"/>
  <c r="CF171" i="1"/>
  <c r="CF138" i="1"/>
  <c r="CF129" i="1"/>
  <c r="CF67" i="1"/>
  <c r="CF81" i="1"/>
  <c r="CF133" i="1"/>
  <c r="CF74" i="1"/>
  <c r="CF31" i="1"/>
  <c r="AA13" i="1"/>
  <c r="AB13" i="1" s="1"/>
  <c r="AA62" i="1"/>
  <c r="AB62" i="1" s="1"/>
  <c r="AA122" i="1"/>
  <c r="AA141" i="1"/>
  <c r="AA155" i="1"/>
  <c r="AA23" i="1"/>
  <c r="AA180" i="1"/>
  <c r="AB180" i="1" s="1"/>
  <c r="AA75" i="1"/>
  <c r="AB75" i="1" s="1"/>
  <c r="AA61" i="1"/>
  <c r="AA25" i="1"/>
  <c r="AB25" i="1" s="1"/>
  <c r="AA42" i="1"/>
  <c r="AA11" i="1"/>
  <c r="AA38" i="1"/>
  <c r="AA22" i="1"/>
  <c r="AA55" i="1"/>
  <c r="AA83" i="1"/>
  <c r="AA110" i="1"/>
  <c r="AA126" i="1"/>
  <c r="AA143" i="1"/>
  <c r="AA163" i="1"/>
  <c r="AA41" i="1"/>
  <c r="AB41" i="1" s="1"/>
  <c r="AA153" i="1"/>
  <c r="AB153" i="1" s="1"/>
  <c r="AA162" i="1"/>
  <c r="AB162" i="1" s="1"/>
  <c r="AA74" i="1"/>
  <c r="AB74" i="1" s="1"/>
  <c r="AA58" i="1"/>
  <c r="AB58" i="1" s="1"/>
  <c r="AA172" i="1"/>
  <c r="AB172" i="1" s="1"/>
  <c r="AA80" i="1"/>
  <c r="AB80" i="1" s="1"/>
  <c r="AA49" i="1"/>
  <c r="AA32" i="1"/>
  <c r="AA19" i="1"/>
  <c r="AA71" i="1"/>
  <c r="AB71" i="1" s="1"/>
  <c r="AA115" i="1"/>
  <c r="AA128" i="1"/>
  <c r="AB128" i="1" s="1"/>
  <c r="AA145" i="1"/>
  <c r="AA168" i="1"/>
  <c r="AA116" i="1"/>
  <c r="AA140" i="1"/>
  <c r="AB140" i="1" s="1"/>
  <c r="AA54" i="1"/>
  <c r="AB54" i="1" s="1"/>
  <c r="AA47" i="1"/>
  <c r="AB47" i="1" s="1"/>
  <c r="AA173" i="1"/>
  <c r="AB173" i="1" s="1"/>
  <c r="AA69" i="1"/>
  <c r="AA118" i="1"/>
  <c r="AA131" i="1"/>
  <c r="AA148" i="1"/>
  <c r="AA170" i="1"/>
  <c r="AA66" i="1"/>
  <c r="AB66" i="1" s="1"/>
  <c r="AA160" i="1"/>
  <c r="AB160" i="1" s="1"/>
  <c r="AA124" i="1"/>
  <c r="AB124" i="1" s="1"/>
  <c r="AA44" i="1"/>
  <c r="AA27" i="1"/>
  <c r="AA64" i="1"/>
  <c r="AB64" i="1" s="1"/>
  <c r="AA121" i="1"/>
  <c r="AA137" i="1"/>
  <c r="AA154" i="1"/>
  <c r="AA182" i="1"/>
  <c r="AA34" i="1"/>
  <c r="AB34" i="1" s="1"/>
  <c r="AA63" i="1"/>
  <c r="AB63" i="1" s="1"/>
  <c r="BR85" i="1"/>
  <c r="BR87" i="1" s="1"/>
  <c r="CC85" i="1"/>
  <c r="CC87" i="1" s="1"/>
  <c r="BZ36" i="3"/>
  <c r="BJ37" i="3"/>
  <c r="BZ12" i="3"/>
  <c r="EE66" i="1"/>
  <c r="DR85" i="1"/>
  <c r="DR87" i="1" s="1"/>
  <c r="DR93" i="1" s="1"/>
  <c r="DZ85" i="1"/>
  <c r="DZ87" i="1" s="1"/>
  <c r="DZ93" i="1" s="1"/>
  <c r="DQ85" i="1"/>
  <c r="DQ87" i="1" s="1"/>
  <c r="DQ93" i="1" s="1"/>
  <c r="DY85" i="1"/>
  <c r="DY87" i="1" s="1"/>
  <c r="DY93" i="1" s="1"/>
  <c r="DV184" i="1"/>
  <c r="DV188" i="1" s="1"/>
  <c r="CA184" i="1"/>
  <c r="CA188" i="1" s="1"/>
  <c r="CA194" i="1" s="1"/>
  <c r="Q85" i="1"/>
  <c r="Q87" i="1" s="1"/>
  <c r="AM85" i="1"/>
  <c r="AM87" i="1" s="1"/>
  <c r="AW85" i="1"/>
  <c r="AW87" i="1" s="1"/>
  <c r="BI85" i="1"/>
  <c r="BI87" i="1" s="1"/>
  <c r="BS85" i="1"/>
  <c r="BS87" i="1" s="1"/>
  <c r="CD85" i="1"/>
  <c r="CD87" i="1" s="1"/>
  <c r="DU85" i="1"/>
  <c r="DU87" i="1" s="1"/>
  <c r="DU93" i="1" s="1"/>
  <c r="DX184" i="1"/>
  <c r="DX188" i="1" s="1"/>
  <c r="J184" i="1"/>
  <c r="J188" i="1" s="1"/>
  <c r="R184" i="1"/>
  <c r="R188" i="1" s="1"/>
  <c r="AE184" i="1"/>
  <c r="AE188" i="1" s="1"/>
  <c r="AN184" i="1"/>
  <c r="AN188" i="1" s="1"/>
  <c r="AX184" i="1"/>
  <c r="AX188" i="1" s="1"/>
  <c r="BJ184" i="1"/>
  <c r="BJ188" i="1" s="1"/>
  <c r="CB184" i="1"/>
  <c r="CB188" i="1" s="1"/>
  <c r="CB194" i="1" s="1"/>
  <c r="DS85" i="1"/>
  <c r="DS87" i="1" s="1"/>
  <c r="DS93" i="1" s="1"/>
  <c r="EA85" i="1"/>
  <c r="EA87" i="1" s="1"/>
  <c r="EA93" i="1" s="1"/>
  <c r="CZ13" i="3"/>
  <c r="DA11" i="3"/>
  <c r="BA44" i="3"/>
  <c r="AB40" i="3"/>
  <c r="AA41" i="3"/>
  <c r="CJ20" i="3"/>
  <c r="CR20" i="3"/>
  <c r="AS20" i="3"/>
  <c r="DA17" i="3"/>
  <c r="CZ18" i="3"/>
  <c r="DA18" i="3" s="1"/>
  <c r="H20" i="3"/>
  <c r="BQ20" i="3"/>
  <c r="BY44" i="3"/>
  <c r="L44" i="3"/>
  <c r="AA13" i="3"/>
  <c r="AB11" i="3"/>
  <c r="BR20" i="3"/>
  <c r="AJ44" i="3"/>
  <c r="AW20" i="3"/>
  <c r="N44" i="3"/>
  <c r="BP44" i="3"/>
  <c r="DA16" i="3"/>
  <c r="AL184" i="1"/>
  <c r="AL188" i="1" s="1"/>
  <c r="AV184" i="1"/>
  <c r="AV188" i="1" s="1"/>
  <c r="BR184" i="1"/>
  <c r="BR188" i="1" s="1"/>
  <c r="O13" i="3"/>
  <c r="O20" i="3" s="1"/>
  <c r="CZ40" i="3"/>
  <c r="AA35" i="3"/>
  <c r="CG13" i="3"/>
  <c r="CG20" i="3" s="1"/>
  <c r="BB16" i="3"/>
  <c r="BB17" i="3" s="1"/>
  <c r="BB18" i="3" s="1"/>
  <c r="AG44" i="3"/>
  <c r="BY13" i="3"/>
  <c r="BY20" i="3" s="1"/>
  <c r="BF20" i="3"/>
  <c r="BB35" i="3"/>
  <c r="AA18" i="3"/>
  <c r="AB18" i="3" s="1"/>
  <c r="BB11" i="3"/>
  <c r="AI20" i="3"/>
  <c r="BG44" i="3"/>
  <c r="AA36" i="3"/>
  <c r="AB36" i="3" s="1"/>
  <c r="BZ40" i="3"/>
  <c r="BZ41" i="3" s="1"/>
  <c r="BZ42" i="3" s="1"/>
  <c r="BT85" i="1"/>
  <c r="BT87" i="1" s="1"/>
  <c r="H184" i="1"/>
  <c r="H188" i="1" s="1"/>
  <c r="Y184" i="1"/>
  <c r="Y188" i="1" s="1"/>
  <c r="CC184" i="1"/>
  <c r="CC188" i="1" s="1"/>
  <c r="CC194" i="1" s="1"/>
  <c r="K85" i="1"/>
  <c r="K87" i="1" s="1"/>
  <c r="S85" i="1"/>
  <c r="S87" i="1" s="1"/>
  <c r="AF85" i="1"/>
  <c r="AF87" i="1" s="1"/>
  <c r="AP85" i="1"/>
  <c r="AP87" i="1" s="1"/>
  <c r="AY85" i="1"/>
  <c r="AY87" i="1" s="1"/>
  <c r="BL85" i="1"/>
  <c r="BL87" i="1" s="1"/>
  <c r="BU85" i="1"/>
  <c r="BU87" i="1" s="1"/>
  <c r="G184" i="1"/>
  <c r="G188" i="1" s="1"/>
  <c r="O184" i="1"/>
  <c r="O188" i="1" s="1"/>
  <c r="X184" i="1"/>
  <c r="X188" i="1" s="1"/>
  <c r="AK184" i="1"/>
  <c r="AK188" i="1" s="1"/>
  <c r="AT184" i="1"/>
  <c r="AT188" i="1" s="1"/>
  <c r="BG184" i="1"/>
  <c r="BG188" i="1" s="1"/>
  <c r="BP184" i="1"/>
  <c r="BP188" i="1" s="1"/>
  <c r="R85" i="1"/>
  <c r="R87" i="1" s="1"/>
  <c r="AE85" i="1"/>
  <c r="AE87" i="1" s="1"/>
  <c r="AN85" i="1"/>
  <c r="AN87" i="1" s="1"/>
  <c r="AX85" i="1"/>
  <c r="AX87" i="1" s="1"/>
  <c r="BJ85" i="1"/>
  <c r="BJ87" i="1" s="1"/>
  <c r="DW184" i="1"/>
  <c r="DW188" i="1" s="1"/>
  <c r="BH184" i="1"/>
  <c r="BH188" i="1" s="1"/>
  <c r="CE57" i="1"/>
  <c r="BB62" i="1"/>
  <c r="CD184" i="1"/>
  <c r="CD188" i="1" s="1"/>
  <c r="CD194" i="1" s="1"/>
  <c r="AB81" i="1"/>
  <c r="BA57" i="1"/>
  <c r="BB67" i="1"/>
  <c r="BC67" i="1" s="1"/>
  <c r="DQ184" i="1"/>
  <c r="DQ188" i="1" s="1"/>
  <c r="DY184" i="1"/>
  <c r="DY188" i="1" s="1"/>
  <c r="K184" i="1"/>
  <c r="K188" i="1" s="1"/>
  <c r="CA85" i="1"/>
  <c r="CA87" i="1" s="1"/>
  <c r="DT184" i="1"/>
  <c r="DT188" i="1" s="1"/>
  <c r="EB184" i="1"/>
  <c r="EB188" i="1" s="1"/>
  <c r="X85" i="1"/>
  <c r="X87" i="1" s="1"/>
  <c r="L85" i="1"/>
  <c r="L87" i="1" s="1"/>
  <c r="I184" i="1"/>
  <c r="I188" i="1" s="1"/>
  <c r="Q184" i="1"/>
  <c r="Q188" i="1" s="1"/>
  <c r="AD184" i="1"/>
  <c r="AD188" i="1" s="1"/>
  <c r="AM184" i="1"/>
  <c r="AM188" i="1" s="1"/>
  <c r="AW184" i="1"/>
  <c r="AW188" i="1" s="1"/>
  <c r="BI184" i="1"/>
  <c r="BI188" i="1" s="1"/>
  <c r="BS184" i="1"/>
  <c r="BS188" i="1" s="1"/>
  <c r="BB66" i="1"/>
  <c r="BC66" i="1" s="1"/>
  <c r="U85" i="1"/>
  <c r="U87" i="1" s="1"/>
  <c r="AG85" i="1"/>
  <c r="AG87" i="1" s="1"/>
  <c r="AQ85" i="1"/>
  <c r="AQ87" i="1" s="1"/>
  <c r="AZ85" i="1"/>
  <c r="AZ87" i="1" s="1"/>
  <c r="BA31" i="4"/>
  <c r="CB20" i="4"/>
  <c r="BA18" i="4"/>
  <c r="BA28" i="4"/>
  <c r="BA32" i="4"/>
  <c r="BA49" i="4"/>
  <c r="BA43" i="4"/>
  <c r="T57" i="1"/>
  <c r="L184" i="1"/>
  <c r="L188" i="1" s="1"/>
  <c r="DS184" i="1"/>
  <c r="DS188" i="1" s="1"/>
  <c r="EA184" i="1"/>
  <c r="EA188" i="1" s="1"/>
  <c r="E85" i="1"/>
  <c r="E87" i="1" s="1"/>
  <c r="DU184" i="1"/>
  <c r="DU188" i="1" s="1"/>
  <c r="H85" i="1"/>
  <c r="H87" i="1" s="1"/>
  <c r="CB85" i="1"/>
  <c r="CB87" i="1" s="1"/>
  <c r="F85" i="1"/>
  <c r="F87" i="1" s="1"/>
  <c r="N85" i="1"/>
  <c r="N87" i="1" s="1"/>
  <c r="BE85" i="1"/>
  <c r="BE87" i="1" s="1"/>
  <c r="BN85" i="1"/>
  <c r="BN87" i="1" s="1"/>
  <c r="BB74" i="1"/>
  <c r="BC74" i="1" s="1"/>
  <c r="Z156" i="1"/>
  <c r="W85" i="1"/>
  <c r="W87" i="1" s="1"/>
  <c r="AS85" i="1"/>
  <c r="AS87" i="1" s="1"/>
  <c r="BZ85" i="1"/>
  <c r="BZ87" i="1" s="1"/>
  <c r="S184" i="1"/>
  <c r="S188" i="1" s="1"/>
  <c r="AF184" i="1"/>
  <c r="AF188" i="1" s="1"/>
  <c r="AP184" i="1"/>
  <c r="AP188" i="1" s="1"/>
  <c r="AY184" i="1"/>
  <c r="AY188" i="1" s="1"/>
  <c r="BT184" i="1"/>
  <c r="BT188" i="1" s="1"/>
  <c r="EC57" i="1"/>
  <c r="EC156" i="1"/>
  <c r="EB85" i="1"/>
  <c r="EB87" i="1" s="1"/>
  <c r="EB93" i="1" s="1"/>
  <c r="V184" i="1"/>
  <c r="V188" i="1" s="1"/>
  <c r="BB83" i="1"/>
  <c r="Z57" i="1"/>
  <c r="U184" i="1"/>
  <c r="U188" i="1" s="1"/>
  <c r="AQ184" i="1"/>
  <c r="AQ188" i="1" s="1"/>
  <c r="AZ184" i="1"/>
  <c r="AZ188" i="1" s="1"/>
  <c r="BU184" i="1"/>
  <c r="BU188" i="1" s="1"/>
  <c r="CB52" i="4"/>
  <c r="CB44" i="4"/>
  <c r="BA70" i="4"/>
  <c r="BA80" i="4"/>
  <c r="CB17" i="4"/>
  <c r="BA81" i="4"/>
  <c r="CB48" i="4"/>
  <c r="BA60" i="4"/>
  <c r="BA77" i="4"/>
  <c r="CB90" i="4"/>
  <c r="CB87" i="4"/>
  <c r="CB69" i="4"/>
  <c r="CB31" i="4"/>
  <c r="CB13" i="4"/>
  <c r="CB70" i="4"/>
  <c r="BA67" i="4"/>
  <c r="CB74" i="4"/>
  <c r="BA11" i="4"/>
  <c r="CB33" i="4"/>
  <c r="CB50" i="4"/>
  <c r="CB55" i="4"/>
  <c r="CB26" i="4"/>
  <c r="BA29" i="4"/>
  <c r="CB59" i="4"/>
  <c r="BA68" i="4"/>
  <c r="CB76" i="4"/>
  <c r="CB93" i="4"/>
  <c r="CB28" i="4"/>
  <c r="CB46" i="4"/>
  <c r="BA73" i="4"/>
  <c r="BA92" i="4"/>
  <c r="BA26" i="4"/>
  <c r="BA42" i="4"/>
  <c r="BA61" i="4"/>
  <c r="CB71" i="4"/>
  <c r="CB38" i="4"/>
  <c r="CB47" i="4"/>
  <c r="CB11" i="4"/>
  <c r="CB61" i="4"/>
  <c r="CB81" i="4"/>
  <c r="CB63" i="4"/>
  <c r="BA16" i="4"/>
  <c r="CB29" i="4"/>
  <c r="BA69" i="4"/>
  <c r="BA74" i="4"/>
  <c r="BA65" i="4"/>
  <c r="AB165" i="1"/>
  <c r="BV85" i="1"/>
  <c r="BV87" i="1" s="1"/>
  <c r="EC84" i="1"/>
  <c r="DW85" i="1"/>
  <c r="DW87" i="1" s="1"/>
  <c r="DW93" i="1" s="1"/>
  <c r="DT85" i="1"/>
  <c r="DT87" i="1" s="1"/>
  <c r="DT93" i="1" s="1"/>
  <c r="W184" i="1"/>
  <c r="W188" i="1" s="1"/>
  <c r="AJ184" i="1"/>
  <c r="AJ188" i="1" s="1"/>
  <c r="AS184" i="1"/>
  <c r="AS188" i="1" s="1"/>
  <c r="BO184" i="1"/>
  <c r="BO188" i="1" s="1"/>
  <c r="BZ184" i="1"/>
  <c r="BZ188" i="1" s="1"/>
  <c r="BZ194" i="1" s="1"/>
  <c r="CE156" i="1"/>
  <c r="AB133" i="1"/>
  <c r="BB61" i="1"/>
  <c r="BC61" i="1" s="1"/>
  <c r="Y85" i="1"/>
  <c r="Y87" i="1" s="1"/>
  <c r="AV85" i="1"/>
  <c r="AV87" i="1" s="1"/>
  <c r="AB65" i="1"/>
  <c r="AB155" i="1"/>
  <c r="AB163" i="1"/>
  <c r="BB171" i="1"/>
  <c r="BB122" i="1"/>
  <c r="M85" i="1"/>
  <c r="M87" i="1" s="1"/>
  <c r="DR184" i="1"/>
  <c r="DR188" i="1" s="1"/>
  <c r="DZ184" i="1"/>
  <c r="DZ188" i="1" s="1"/>
  <c r="AL85" i="1"/>
  <c r="AL87" i="1" s="1"/>
  <c r="BH85" i="1"/>
  <c r="BH87" i="1" s="1"/>
  <c r="AB29" i="1"/>
  <c r="BB26" i="1"/>
  <c r="T84" i="1"/>
  <c r="V85" i="1"/>
  <c r="V87" i="1" s="1"/>
  <c r="AH85" i="1"/>
  <c r="AH87" i="1" s="1"/>
  <c r="AR85" i="1"/>
  <c r="AR87" i="1" s="1"/>
  <c r="BA183" i="1"/>
  <c r="BB64" i="1"/>
  <c r="BB141" i="1"/>
  <c r="AO156" i="1"/>
  <c r="BB115" i="1"/>
  <c r="AD85" i="1"/>
  <c r="AD87" i="1" s="1"/>
  <c r="T183" i="1"/>
  <c r="BB172" i="1"/>
  <c r="BC172" i="1" s="1"/>
  <c r="BB43" i="1"/>
  <c r="P57" i="1"/>
  <c r="BB55" i="1"/>
  <c r="BB134" i="1"/>
  <c r="BB149" i="1"/>
  <c r="BB130" i="1"/>
  <c r="BC130" i="1" s="1"/>
  <c r="BM85" i="1"/>
  <c r="BM87" i="1" s="1"/>
  <c r="BB168" i="1"/>
  <c r="BQ156" i="1"/>
  <c r="BL184" i="1"/>
  <c r="BL188" i="1" s="1"/>
  <c r="BK57" i="1"/>
  <c r="BB54" i="1"/>
  <c r="BC54" i="1" s="1"/>
  <c r="BB166" i="1"/>
  <c r="BC166" i="1" s="1"/>
  <c r="AG184" i="1"/>
  <c r="AG188" i="1" s="1"/>
  <c r="BE44" i="3"/>
  <c r="BF44" i="3"/>
  <c r="BJ44" i="3"/>
  <c r="BZ35" i="3"/>
  <c r="AH44" i="3"/>
  <c r="AI37" i="3"/>
  <c r="AI44" i="3" s="1"/>
  <c r="BB37" i="3"/>
  <c r="BZ16" i="3"/>
  <c r="BZ17" i="3" s="1"/>
  <c r="BZ18" i="3" s="1"/>
  <c r="BH20" i="3"/>
  <c r="BE20" i="3"/>
  <c r="BG20" i="3"/>
  <c r="BJ13" i="3"/>
  <c r="BJ20" i="3" s="1"/>
  <c r="BZ13" i="3"/>
  <c r="AG20" i="3"/>
  <c r="AH20" i="3"/>
  <c r="BB13" i="3"/>
  <c r="CB18" i="4"/>
  <c r="CB32" i="4"/>
  <c r="CB49" i="4"/>
  <c r="CB43" i="4"/>
  <c r="BA30" i="4"/>
  <c r="BA48" i="4"/>
  <c r="BA51" i="4"/>
  <c r="BA24" i="4"/>
  <c r="BA56" i="4"/>
  <c r="BA39" i="4"/>
  <c r="BA46" i="4"/>
  <c r="CB65" i="4"/>
  <c r="CB60" i="4"/>
  <c r="CB77" i="4"/>
  <c r="CB73" i="4"/>
  <c r="CB89" i="4"/>
  <c r="CB92" i="4"/>
  <c r="CB67" i="4"/>
  <c r="CB66" i="4"/>
  <c r="CB16" i="4"/>
  <c r="CB30" i="4"/>
  <c r="CB39" i="4"/>
  <c r="CB21" i="4"/>
  <c r="CB35" i="4"/>
  <c r="CB51" i="4"/>
  <c r="BA87" i="4"/>
  <c r="BA86" i="4"/>
  <c r="BA89" i="4"/>
  <c r="BA21" i="4"/>
  <c r="BA35" i="4"/>
  <c r="BA13" i="4"/>
  <c r="BA47" i="4"/>
  <c r="BA17" i="4"/>
  <c r="CB78" i="4"/>
  <c r="CB91" i="4"/>
  <c r="CB86" i="4"/>
  <c r="CB68" i="4"/>
  <c r="CB80" i="4"/>
  <c r="CB23" i="4"/>
  <c r="CB54" i="4"/>
  <c r="CB34" i="4"/>
  <c r="CB37" i="4"/>
  <c r="CB24" i="4"/>
  <c r="CB42" i="4"/>
  <c r="CB56" i="4"/>
  <c r="BA59" i="4"/>
  <c r="BA76" i="4"/>
  <c r="BA93" i="4"/>
  <c r="BA90" i="4"/>
  <c r="BA66" i="4"/>
  <c r="BA63" i="4"/>
  <c r="BA71" i="4"/>
  <c r="BA91" i="4"/>
  <c r="BA78" i="4"/>
  <c r="BA20" i="4"/>
  <c r="BA33" i="4"/>
  <c r="BA50" i="4"/>
  <c r="BA55" i="4"/>
  <c r="BA52" i="4"/>
  <c r="BA44" i="4"/>
  <c r="BA34" i="4"/>
  <c r="BA23" i="4"/>
  <c r="BA38" i="4"/>
  <c r="BA54" i="4"/>
  <c r="BA37" i="4"/>
  <c r="EC150" i="1"/>
  <c r="BB146" i="1"/>
  <c r="BC146" i="1" s="1"/>
  <c r="BB128" i="1"/>
  <c r="BB145" i="1"/>
  <c r="BB133" i="1"/>
  <c r="BC133" i="1" s="1"/>
  <c r="BV184" i="1"/>
  <c r="BV188" i="1" s="1"/>
  <c r="BW156" i="1"/>
  <c r="AU156" i="1"/>
  <c r="AR184" i="1"/>
  <c r="AR188" i="1" s="1"/>
  <c r="BB137" i="1"/>
  <c r="BB125" i="1"/>
  <c r="BB116" i="1"/>
  <c r="BC116" i="1" s="1"/>
  <c r="BB140" i="1"/>
  <c r="BC140" i="1" s="1"/>
  <c r="BB119" i="1"/>
  <c r="BB124" i="1"/>
  <c r="BC124" i="1" s="1"/>
  <c r="T156" i="1"/>
  <c r="AB116" i="1"/>
  <c r="BM184" i="1"/>
  <c r="BM188" i="1" s="1"/>
  <c r="BQ183" i="1"/>
  <c r="BN184" i="1"/>
  <c r="BN188" i="1" s="1"/>
  <c r="BQ150" i="1"/>
  <c r="BB180" i="1"/>
  <c r="BC180" i="1" s="1"/>
  <c r="BB174" i="1"/>
  <c r="BB162" i="1"/>
  <c r="BC162" i="1" s="1"/>
  <c r="BB163" i="1"/>
  <c r="BB155" i="1"/>
  <c r="BB110" i="1"/>
  <c r="BB126" i="1"/>
  <c r="BB143" i="1"/>
  <c r="BB138" i="1"/>
  <c r="BB129" i="1"/>
  <c r="BC129" i="1" s="1"/>
  <c r="AO150" i="1"/>
  <c r="BK183" i="1"/>
  <c r="BF184" i="1"/>
  <c r="BF188" i="1" s="1"/>
  <c r="BE184" i="1"/>
  <c r="BE188" i="1" s="1"/>
  <c r="BK150" i="1"/>
  <c r="BB170" i="1"/>
  <c r="BB165" i="1"/>
  <c r="BC165" i="1" s="1"/>
  <c r="BB173" i="1"/>
  <c r="BC173" i="1" s="1"/>
  <c r="BB179" i="1"/>
  <c r="BC179" i="1" s="1"/>
  <c r="BB164" i="1"/>
  <c r="AH184" i="1"/>
  <c r="AH188" i="1" s="1"/>
  <c r="BB142" i="1"/>
  <c r="BB127" i="1"/>
  <c r="BB144" i="1"/>
  <c r="BB131" i="1"/>
  <c r="BB148" i="1"/>
  <c r="AB170" i="1"/>
  <c r="F184" i="1"/>
  <c r="F188" i="1" s="1"/>
  <c r="N184" i="1"/>
  <c r="N188" i="1" s="1"/>
  <c r="P156" i="1"/>
  <c r="E184" i="1"/>
  <c r="E188" i="1" s="1"/>
  <c r="M184" i="1"/>
  <c r="M188" i="1" s="1"/>
  <c r="AB146" i="1"/>
  <c r="BB16" i="1"/>
  <c r="BW51" i="1"/>
  <c r="AT85" i="1"/>
  <c r="AT87" i="1" s="1"/>
  <c r="AU57" i="1"/>
  <c r="BB46" i="1"/>
  <c r="BB29" i="1"/>
  <c r="BB11" i="1"/>
  <c r="BB27" i="1"/>
  <c r="BB44" i="1"/>
  <c r="BB50" i="1"/>
  <c r="BB47" i="1"/>
  <c r="BC47" i="1" s="1"/>
  <c r="BB17" i="1"/>
  <c r="BC17" i="1" s="1"/>
  <c r="BB41" i="1"/>
  <c r="BC41" i="1" s="1"/>
  <c r="BB22" i="1"/>
  <c r="BB38" i="1"/>
  <c r="BB39" i="1"/>
  <c r="BC39" i="1" s="1"/>
  <c r="BB30" i="1"/>
  <c r="BC30" i="1" s="1"/>
  <c r="BO85" i="1"/>
  <c r="BO87" i="1" s="1"/>
  <c r="BQ57" i="1"/>
  <c r="BP85" i="1"/>
  <c r="BP87" i="1" s="1"/>
  <c r="BQ51" i="1"/>
  <c r="BB80" i="1"/>
  <c r="BC80" i="1" s="1"/>
  <c r="BB65" i="1"/>
  <c r="BB73" i="1"/>
  <c r="BC73" i="1" s="1"/>
  <c r="AJ85" i="1"/>
  <c r="AJ87" i="1" s="1"/>
  <c r="AO57" i="1"/>
  <c r="AK85" i="1"/>
  <c r="AK87" i="1" s="1"/>
  <c r="AO51" i="1"/>
  <c r="BB34" i="1"/>
  <c r="BC34" i="1" s="1"/>
  <c r="BB25" i="1"/>
  <c r="BC25" i="1" s="1"/>
  <c r="BB31" i="1"/>
  <c r="BC31" i="1" s="1"/>
  <c r="BB20" i="1"/>
  <c r="BB35" i="1"/>
  <c r="BF85" i="1"/>
  <c r="BF87" i="1" s="1"/>
  <c r="BG85" i="1"/>
  <c r="BG87" i="1" s="1"/>
  <c r="BB69" i="1"/>
  <c r="BB72" i="1"/>
  <c r="AI84" i="1"/>
  <c r="BB63" i="1"/>
  <c r="BC63" i="1" s="1"/>
  <c r="BB81" i="1"/>
  <c r="BC81" i="1" s="1"/>
  <c r="BB75" i="1"/>
  <c r="AB72" i="1"/>
  <c r="I85" i="1"/>
  <c r="I87" i="1" s="1"/>
  <c r="J85" i="1"/>
  <c r="J87" i="1" s="1"/>
  <c r="G85" i="1"/>
  <c r="G87" i="1" s="1"/>
  <c r="O85" i="1"/>
  <c r="O87" i="1" s="1"/>
  <c r="BK51" i="1"/>
  <c r="BB32" i="1"/>
  <c r="BB49" i="1"/>
  <c r="AI51" i="1"/>
  <c r="BB23" i="1"/>
  <c r="BB42" i="1"/>
  <c r="BB13" i="1"/>
  <c r="BC13" i="1" s="1"/>
  <c r="BB28" i="1"/>
  <c r="BB45" i="1"/>
  <c r="P51" i="1"/>
  <c r="AO84" i="1"/>
  <c r="BB58" i="1"/>
  <c r="CE51" i="1"/>
  <c r="BB19" i="1"/>
  <c r="BA51" i="1"/>
  <c r="CE150" i="1"/>
  <c r="CE183" i="1"/>
  <c r="BW84" i="1"/>
  <c r="BA84" i="1"/>
  <c r="Z183" i="1"/>
  <c r="EC51" i="1"/>
  <c r="EC183" i="1"/>
  <c r="Z84" i="1"/>
  <c r="CE84" i="1"/>
  <c r="BB160" i="1"/>
  <c r="BC160" i="1" s="1"/>
  <c r="AU183" i="1"/>
  <c r="DV85" i="1"/>
  <c r="DV87" i="1" s="1"/>
  <c r="DV93" i="1" s="1"/>
  <c r="AU51" i="1"/>
  <c r="Z150" i="1"/>
  <c r="AB164" i="1"/>
  <c r="T51" i="1"/>
  <c r="Z51" i="1"/>
  <c r="BB56" i="1"/>
  <c r="AI57" i="1"/>
  <c r="BW57" i="1"/>
  <c r="AU84" i="1"/>
  <c r="BB71" i="1"/>
  <c r="P150" i="1"/>
  <c r="P183" i="1"/>
  <c r="T150" i="1"/>
  <c r="BB121" i="1"/>
  <c r="AI150" i="1"/>
  <c r="BB154" i="1"/>
  <c r="AI156" i="1"/>
  <c r="AI183" i="1"/>
  <c r="BB182" i="1"/>
  <c r="AO183" i="1"/>
  <c r="BB161" i="1"/>
  <c r="AU150" i="1"/>
  <c r="BB112" i="1"/>
  <c r="BB118" i="1"/>
  <c r="BA150" i="1"/>
  <c r="BW150" i="1"/>
  <c r="BW183" i="1"/>
  <c r="BK84" i="1"/>
  <c r="BK156" i="1"/>
  <c r="BA156" i="1"/>
  <c r="BB153" i="1"/>
  <c r="P84" i="1"/>
  <c r="BQ84" i="1"/>
  <c r="DR95" i="1" l="1"/>
  <c r="DZ95" i="1"/>
  <c r="DZ96" i="1" s="1"/>
  <c r="CA95" i="1"/>
  <c r="CA96" i="1" s="1"/>
  <c r="DQ95" i="1"/>
  <c r="DQ96" i="1" s="1"/>
  <c r="DX95" i="1"/>
  <c r="DX96" i="1" s="1"/>
  <c r="DT95" i="1"/>
  <c r="DT96" i="1" s="1"/>
  <c r="DW95" i="1"/>
  <c r="DW96" i="1" s="1"/>
  <c r="EA95" i="1"/>
  <c r="EA96" i="1" s="1"/>
  <c r="BJ96" i="1"/>
  <c r="BZ95" i="1"/>
  <c r="BZ96" i="1" s="1"/>
  <c r="CE194" i="1"/>
  <c r="DS95" i="1"/>
  <c r="DS96" i="1" s="1"/>
  <c r="EB95" i="1"/>
  <c r="EB96" i="1" s="1"/>
  <c r="CB95" i="1"/>
  <c r="CB96" i="1" s="1"/>
  <c r="DU96" i="1"/>
  <c r="DV95" i="1"/>
  <c r="DV96" i="1" s="1"/>
  <c r="CD95" i="1"/>
  <c r="CD96" i="1" s="1"/>
  <c r="CC95" i="1"/>
  <c r="CC96" i="1" s="1"/>
  <c r="EC93" i="1"/>
  <c r="DU95" i="1"/>
  <c r="BO96" i="1"/>
  <c r="BP96" i="1"/>
  <c r="BN96" i="1"/>
  <c r="DY95" i="1"/>
  <c r="DY96" i="1" s="1"/>
  <c r="DR96" i="1"/>
  <c r="BZ37" i="3"/>
  <c r="BZ44" i="3" s="1"/>
  <c r="CA42" i="3" s="1"/>
  <c r="EE61" i="1"/>
  <c r="EC184" i="1"/>
  <c r="EC188" i="1" s="1"/>
  <c r="T85" i="1"/>
  <c r="T87" i="1" s="1"/>
  <c r="Z184" i="1"/>
  <c r="Z188" i="1" s="1"/>
  <c r="EE62" i="1"/>
  <c r="EE73" i="1"/>
  <c r="EE80" i="1"/>
  <c r="AA20" i="3"/>
  <c r="AB20" i="3" s="1"/>
  <c r="AB13" i="3"/>
  <c r="AB41" i="3"/>
  <c r="AA42" i="3"/>
  <c r="AB42" i="3" s="1"/>
  <c r="AB35" i="3"/>
  <c r="AA37" i="3"/>
  <c r="DA40" i="3"/>
  <c r="CZ41" i="3"/>
  <c r="DA13" i="3"/>
  <c r="CZ20" i="3"/>
  <c r="DA20" i="3" s="1"/>
  <c r="Z85" i="1"/>
  <c r="Z87" i="1" s="1"/>
  <c r="ED156" i="1"/>
  <c r="EE156" i="1" s="1"/>
  <c r="BA85" i="1"/>
  <c r="BA87" i="1" s="1"/>
  <c r="CE85" i="1"/>
  <c r="CE87" i="1" s="1"/>
  <c r="Q95" i="1"/>
  <c r="Q96" i="1" s="1"/>
  <c r="P85" i="1"/>
  <c r="P87" i="1" s="1"/>
  <c r="BQ85" i="1"/>
  <c r="BQ87" i="1" s="1"/>
  <c r="BW184" i="1"/>
  <c r="BW188" i="1" s="1"/>
  <c r="AV95" i="1"/>
  <c r="AV96" i="1" s="1"/>
  <c r="U95" i="1"/>
  <c r="U96" i="1" s="1"/>
  <c r="R95" i="1"/>
  <c r="R96" i="1" s="1"/>
  <c r="AO85" i="1"/>
  <c r="AO87" i="1" s="1"/>
  <c r="AO184" i="1"/>
  <c r="AO188" i="1" s="1"/>
  <c r="P184" i="1"/>
  <c r="P188" i="1" s="1"/>
  <c r="CE184" i="1"/>
  <c r="CE188" i="1" s="1"/>
  <c r="AI85" i="1"/>
  <c r="AI87" i="1" s="1"/>
  <c r="BS95" i="1"/>
  <c r="BS96" i="1" s="1"/>
  <c r="EC85" i="1"/>
  <c r="EC87" i="1" s="1"/>
  <c r="AG95" i="1"/>
  <c r="AG96" i="1" s="1"/>
  <c r="AY95" i="1"/>
  <c r="AY96" i="1" s="1"/>
  <c r="AZ95" i="1"/>
  <c r="AZ96" i="1" s="1"/>
  <c r="EE65" i="1"/>
  <c r="EE81" i="1"/>
  <c r="EE41" i="1"/>
  <c r="EE43" i="1"/>
  <c r="EE39" i="1"/>
  <c r="BV95" i="1"/>
  <c r="BV96" i="1" s="1"/>
  <c r="EE69" i="1"/>
  <c r="EE64" i="1"/>
  <c r="S95" i="1"/>
  <c r="S96" i="1" s="1"/>
  <c r="EE16" i="1"/>
  <c r="EE27" i="1"/>
  <c r="AA156" i="1"/>
  <c r="EE56" i="1"/>
  <c r="EE20" i="1"/>
  <c r="T184" i="1"/>
  <c r="T188" i="1" s="1"/>
  <c r="EE26" i="1"/>
  <c r="EE67" i="1"/>
  <c r="EE75" i="1"/>
  <c r="EE31" i="1"/>
  <c r="G95" i="1"/>
  <c r="G96" i="1" s="1"/>
  <c r="EE32" i="1"/>
  <c r="EE74" i="1"/>
  <c r="EE71" i="1"/>
  <c r="EE63" i="1"/>
  <c r="EE47" i="1"/>
  <c r="EE72" i="1"/>
  <c r="EE34" i="1"/>
  <c r="EE29" i="1"/>
  <c r="EE50" i="1"/>
  <c r="AD95" i="1"/>
  <c r="AD96" i="1" s="1"/>
  <c r="AA57" i="1"/>
  <c r="AF95" i="1"/>
  <c r="AF96" i="1" s="1"/>
  <c r="BU95" i="1"/>
  <c r="BU96" i="1" s="1"/>
  <c r="AE95" i="1"/>
  <c r="AE96" i="1" s="1"/>
  <c r="Y95" i="1"/>
  <c r="Y96" i="1" s="1"/>
  <c r="EE25" i="1"/>
  <c r="EE23" i="1"/>
  <c r="BQ184" i="1"/>
  <c r="BQ188" i="1" s="1"/>
  <c r="AX95" i="1"/>
  <c r="AX96" i="1" s="1"/>
  <c r="BW85" i="1"/>
  <c r="BW87" i="1" s="1"/>
  <c r="BK184" i="1"/>
  <c r="BK188" i="1" s="1"/>
  <c r="BH95" i="1"/>
  <c r="BH96" i="1" s="1"/>
  <c r="BA184" i="1"/>
  <c r="BA188" i="1" s="1"/>
  <c r="K95" i="1"/>
  <c r="K96" i="1" s="1"/>
  <c r="I95" i="1"/>
  <c r="I96" i="1" s="1"/>
  <c r="AL95" i="1"/>
  <c r="AL96" i="1" s="1"/>
  <c r="AP95" i="1"/>
  <c r="AP96" i="1" s="1"/>
  <c r="BR95" i="1"/>
  <c r="BR96" i="1" s="1"/>
  <c r="ED183" i="1"/>
  <c r="EE183" i="1" s="1"/>
  <c r="AQ95" i="1"/>
  <c r="AQ96" i="1" s="1"/>
  <c r="BL95" i="1"/>
  <c r="BL96" i="1" s="1"/>
  <c r="AW95" i="1"/>
  <c r="AW96" i="1" s="1"/>
  <c r="AU184" i="1"/>
  <c r="AU188" i="1" s="1"/>
  <c r="W95" i="1"/>
  <c r="W96" i="1" s="1"/>
  <c r="BK85" i="1"/>
  <c r="BK87" i="1" s="1"/>
  <c r="AU85" i="1"/>
  <c r="AU87" i="1" s="1"/>
  <c r="BB44" i="3"/>
  <c r="BZ20" i="3"/>
  <c r="CA13" i="3" s="1"/>
  <c r="BB20" i="3"/>
  <c r="X95" i="1"/>
  <c r="X96" i="1" s="1"/>
  <c r="V95" i="1"/>
  <c r="V96" i="1" s="1"/>
  <c r="BT95" i="1"/>
  <c r="BT96" i="1" s="1"/>
  <c r="AR95" i="1"/>
  <c r="AR96" i="1" s="1"/>
  <c r="AT95" i="1"/>
  <c r="AT96" i="1" s="1"/>
  <c r="BE95" i="1"/>
  <c r="BE96" i="1" s="1"/>
  <c r="BI95" i="1"/>
  <c r="BI96" i="1" s="1"/>
  <c r="AI184" i="1"/>
  <c r="AI188" i="1" s="1"/>
  <c r="AH95" i="1"/>
  <c r="AH96" i="1" s="1"/>
  <c r="AS95" i="1"/>
  <c r="AS96" i="1" s="1"/>
  <c r="BM95" i="1"/>
  <c r="BM96" i="1" s="1"/>
  <c r="AK95" i="1"/>
  <c r="AK96" i="1" s="1"/>
  <c r="AJ95" i="1"/>
  <c r="AJ96" i="1" s="1"/>
  <c r="AM95" i="1"/>
  <c r="AM96" i="1" s="1"/>
  <c r="AN95" i="1"/>
  <c r="AN96" i="1" s="1"/>
  <c r="BG95" i="1"/>
  <c r="BG96" i="1" s="1"/>
  <c r="O95" i="1"/>
  <c r="O96" i="1" s="1"/>
  <c r="L95" i="1"/>
  <c r="L96" i="1" s="1"/>
  <c r="BF95" i="1"/>
  <c r="BF96" i="1" s="1"/>
  <c r="H95" i="1"/>
  <c r="H96" i="1" s="1"/>
  <c r="M95" i="1"/>
  <c r="M96" i="1" s="1"/>
  <c r="F95" i="1"/>
  <c r="F96" i="1" s="1"/>
  <c r="J95" i="1"/>
  <c r="J96" i="1" s="1"/>
  <c r="E95" i="1"/>
  <c r="E96" i="1" s="1"/>
  <c r="N95" i="1"/>
  <c r="N96" i="1" s="1"/>
  <c r="AA51" i="1"/>
  <c r="EE58" i="1"/>
  <c r="ED84" i="1"/>
  <c r="CF57" i="1"/>
  <c r="ED150" i="1"/>
  <c r="AA84" i="1"/>
  <c r="AB61" i="1"/>
  <c r="EE55" i="1"/>
  <c r="ED57" i="1"/>
  <c r="BC58" i="1"/>
  <c r="BB84" i="1"/>
  <c r="BB156" i="1"/>
  <c r="BC153" i="1"/>
  <c r="AB112" i="1"/>
  <c r="AA150" i="1"/>
  <c r="BB183" i="1"/>
  <c r="ED51" i="1"/>
  <c r="CF84" i="1"/>
  <c r="AB161" i="1"/>
  <c r="AA183" i="1"/>
  <c r="BB57" i="1"/>
  <c r="EE17" i="1"/>
  <c r="CF51" i="1"/>
  <c r="CF156" i="1"/>
  <c r="CF183" i="1"/>
  <c r="BB51" i="1"/>
  <c r="BC112" i="1"/>
  <c r="BB150" i="1"/>
  <c r="CF150" i="1"/>
  <c r="CE95" i="1" l="1"/>
  <c r="CE96" i="1" s="1"/>
  <c r="EC95" i="1"/>
  <c r="EC96" i="1" s="1"/>
  <c r="CA40" i="3"/>
  <c r="CA41" i="3"/>
  <c r="CA44" i="3"/>
  <c r="CA35" i="3"/>
  <c r="CA36" i="3"/>
  <c r="CA37" i="3"/>
  <c r="DA41" i="3"/>
  <c r="CZ42" i="3"/>
  <c r="AA44" i="3"/>
  <c r="AB44" i="3" s="1"/>
  <c r="AB37" i="3"/>
  <c r="BK95" i="1"/>
  <c r="BK96" i="1" s="1"/>
  <c r="ED184" i="1"/>
  <c r="Z95" i="1"/>
  <c r="Z96" i="1" s="1"/>
  <c r="AI95" i="1"/>
  <c r="AI96" i="1" s="1"/>
  <c r="P95" i="1"/>
  <c r="P96" i="1" s="1"/>
  <c r="AO95" i="1"/>
  <c r="AO96" i="1" s="1"/>
  <c r="T95" i="1"/>
  <c r="T96" i="1" s="1"/>
  <c r="BQ95" i="1"/>
  <c r="BQ96" i="1" s="1"/>
  <c r="AU95" i="1"/>
  <c r="AU96" i="1" s="1"/>
  <c r="BC44" i="3"/>
  <c r="BC40" i="3"/>
  <c r="BC41" i="3"/>
  <c r="BC42" i="3"/>
  <c r="BC35" i="3"/>
  <c r="BC36" i="3"/>
  <c r="BC37" i="3"/>
  <c r="CA16" i="3"/>
  <c r="CA17" i="3"/>
  <c r="CA12" i="3"/>
  <c r="CA20" i="3"/>
  <c r="CA18" i="3"/>
  <c r="CA11" i="3"/>
  <c r="BC16" i="3"/>
  <c r="BC11" i="3"/>
  <c r="BC12" i="3"/>
  <c r="BC17" i="3"/>
  <c r="BC20" i="3"/>
  <c r="BC18" i="3"/>
  <c r="BC13" i="3"/>
  <c r="BB184" i="1"/>
  <c r="BB85" i="1"/>
  <c r="BB87" i="1" s="1"/>
  <c r="ED85" i="1"/>
  <c r="AA184" i="1"/>
  <c r="AA188" i="1" s="1"/>
  <c r="AA85" i="1"/>
  <c r="AA87" i="1" s="1"/>
  <c r="BA95" i="1"/>
  <c r="BA96" i="1" s="1"/>
  <c r="BW95" i="1"/>
  <c r="BW96" i="1" s="1"/>
  <c r="CF85" i="1"/>
  <c r="CF87" i="1" s="1"/>
  <c r="CF184" i="1"/>
  <c r="ED188" i="1" l="1"/>
  <c r="EE145" i="1" s="1"/>
  <c r="EE184" i="1"/>
  <c r="CG87" i="1"/>
  <c r="CG85" i="1"/>
  <c r="CG83" i="1"/>
  <c r="CG84" i="1"/>
  <c r="CG81" i="1"/>
  <c r="AB51" i="1"/>
  <c r="CG33" i="1"/>
  <c r="CG77" i="1"/>
  <c r="CG59" i="1"/>
  <c r="CG21" i="1"/>
  <c r="CG15" i="1"/>
  <c r="DA42" i="3"/>
  <c r="CZ44" i="3"/>
  <c r="DA44" i="3" s="1"/>
  <c r="ED87" i="1"/>
  <c r="ED93" i="1" s="1"/>
  <c r="AB144" i="1"/>
  <c r="AB126" i="1"/>
  <c r="AB154" i="1"/>
  <c r="AB134" i="1"/>
  <c r="AB182" i="1"/>
  <c r="AB141" i="1"/>
  <c r="AB119" i="1"/>
  <c r="AB168" i="1"/>
  <c r="AB145" i="1"/>
  <c r="AB188" i="1"/>
  <c r="AB122" i="1"/>
  <c r="AB137" i="1"/>
  <c r="AA95" i="1"/>
  <c r="AA96" i="1" s="1"/>
  <c r="AB115" i="1"/>
  <c r="AB118" i="1"/>
  <c r="AB148" i="1"/>
  <c r="AB121" i="1"/>
  <c r="AB143" i="1"/>
  <c r="AB131" i="1"/>
  <c r="AB127" i="1"/>
  <c r="AB142" i="1"/>
  <c r="AB110" i="1"/>
  <c r="AB156" i="1"/>
  <c r="AB149" i="1"/>
  <c r="AB184" i="1"/>
  <c r="AB183" i="1"/>
  <c r="BC62" i="1"/>
  <c r="BC55" i="1"/>
  <c r="BC83" i="1"/>
  <c r="BC35" i="1"/>
  <c r="BC20" i="1"/>
  <c r="BC64" i="1"/>
  <c r="BC49" i="1"/>
  <c r="BC22" i="1"/>
  <c r="BC11" i="1"/>
  <c r="BC43" i="1"/>
  <c r="BC16" i="1"/>
  <c r="BC44" i="1"/>
  <c r="BC23" i="1"/>
  <c r="BC42" i="1"/>
  <c r="BC29" i="1"/>
  <c r="BC28" i="1"/>
  <c r="BC50" i="1"/>
  <c r="BC45" i="1"/>
  <c r="BC65" i="1"/>
  <c r="BC46" i="1"/>
  <c r="BC26" i="1"/>
  <c r="BC75" i="1"/>
  <c r="BC87" i="1"/>
  <c r="BC32" i="1"/>
  <c r="BC69" i="1"/>
  <c r="BC72" i="1"/>
  <c r="BC38" i="1"/>
  <c r="BC27" i="1"/>
  <c r="BC71" i="1"/>
  <c r="BC19" i="1"/>
  <c r="BC56" i="1"/>
  <c r="AB19" i="1"/>
  <c r="AB38" i="1"/>
  <c r="AB42" i="1"/>
  <c r="AB83" i="1"/>
  <c r="AB57" i="1"/>
  <c r="AB16" i="1"/>
  <c r="AB43" i="1"/>
  <c r="AB45" i="1"/>
  <c r="AB87" i="1"/>
  <c r="AB20" i="1"/>
  <c r="AB23" i="1"/>
  <c r="AB69" i="1"/>
  <c r="AB22" i="1"/>
  <c r="AB32" i="1"/>
  <c r="AB50" i="1"/>
  <c r="AB35" i="1"/>
  <c r="AB55" i="1"/>
  <c r="AB28" i="1"/>
  <c r="AB46" i="1"/>
  <c r="AB44" i="1"/>
  <c r="AB49" i="1"/>
  <c r="AB11" i="1"/>
  <c r="AB27" i="1"/>
  <c r="CF188" i="1"/>
  <c r="CG19" i="1"/>
  <c r="CG38" i="1"/>
  <c r="CG26" i="1"/>
  <c r="CG30" i="1"/>
  <c r="CG46" i="1"/>
  <c r="CG17" i="1"/>
  <c r="CG34" i="1"/>
  <c r="CG64" i="1"/>
  <c r="CG65" i="1"/>
  <c r="CG47" i="1"/>
  <c r="CG29" i="1"/>
  <c r="CG42" i="1"/>
  <c r="CG11" i="1"/>
  <c r="CG73" i="1"/>
  <c r="CG31" i="1"/>
  <c r="CG16" i="1"/>
  <c r="CG41" i="1"/>
  <c r="CG54" i="1"/>
  <c r="CG55" i="1"/>
  <c r="CG22" i="1"/>
  <c r="CG50" i="1"/>
  <c r="CG25" i="1"/>
  <c r="CG43" i="1"/>
  <c r="CG69" i="1"/>
  <c r="CG61" i="1"/>
  <c r="CG58" i="1"/>
  <c r="CG74" i="1"/>
  <c r="CG35" i="1"/>
  <c r="CG13" i="1"/>
  <c r="CG39" i="1"/>
  <c r="CG75" i="1"/>
  <c r="CG45" i="1"/>
  <c r="CG49" i="1"/>
  <c r="CG67" i="1"/>
  <c r="CG32" i="1"/>
  <c r="CG27" i="1"/>
  <c r="CG28" i="1"/>
  <c r="CG71" i="1"/>
  <c r="CG63" i="1"/>
  <c r="CG23" i="1"/>
  <c r="CG44" i="1"/>
  <c r="CG56" i="1"/>
  <c r="CG20" i="1"/>
  <c r="CG72" i="1"/>
  <c r="CG66" i="1"/>
  <c r="BC84" i="1"/>
  <c r="CG51" i="1"/>
  <c r="AB84" i="1"/>
  <c r="BC85" i="1"/>
  <c r="CG57" i="1"/>
  <c r="AB85" i="1"/>
  <c r="BC57" i="1"/>
  <c r="BB188" i="1"/>
  <c r="BC184" i="1" s="1"/>
  <c r="AB150" i="1"/>
  <c r="BC51" i="1"/>
  <c r="EE144" i="1" l="1"/>
  <c r="EE148" i="1"/>
  <c r="EE121" i="1"/>
  <c r="EE150" i="1"/>
  <c r="EE143" i="1"/>
  <c r="EE127" i="1"/>
  <c r="EE110" i="1"/>
  <c r="EE188" i="1"/>
  <c r="EE112" i="1"/>
  <c r="CG171" i="1"/>
  <c r="CG163" i="1"/>
  <c r="CG155" i="1"/>
  <c r="CG182" i="1"/>
  <c r="CG170" i="1"/>
  <c r="CG162" i="1"/>
  <c r="CG154" i="1"/>
  <c r="CG158" i="1"/>
  <c r="CG164" i="1"/>
  <c r="CG177" i="1"/>
  <c r="CG153" i="1"/>
  <c r="CG165" i="1"/>
  <c r="CG184" i="1"/>
  <c r="CG176" i="1"/>
  <c r="CG168" i="1"/>
  <c r="CG160" i="1"/>
  <c r="CG183" i="1"/>
  <c r="CG175" i="1"/>
  <c r="CG166" i="1"/>
  <c r="CG159" i="1"/>
  <c r="CG174" i="1"/>
  <c r="CG156" i="1"/>
  <c r="CG173" i="1"/>
  <c r="CG167" i="1"/>
  <c r="CG180" i="1"/>
  <c r="CG172" i="1"/>
  <c r="CG135" i="1"/>
  <c r="CG111" i="1"/>
  <c r="CG117" i="1"/>
  <c r="CG123" i="1"/>
  <c r="CG132" i="1"/>
  <c r="CG120" i="1"/>
  <c r="CG131" i="1"/>
  <c r="CG112" i="1"/>
  <c r="CG126" i="1"/>
  <c r="CG134" i="1"/>
  <c r="CG141" i="1"/>
  <c r="CG118" i="1"/>
  <c r="CG124" i="1"/>
  <c r="CG142" i="1"/>
  <c r="CG148" i="1"/>
  <c r="CG121" i="1"/>
  <c r="CG140" i="1"/>
  <c r="CG119" i="1"/>
  <c r="CG129" i="1"/>
  <c r="CG127" i="1"/>
  <c r="CG130" i="1"/>
  <c r="CG138" i="1"/>
  <c r="CG149" i="1"/>
  <c r="CG122" i="1"/>
  <c r="CG137" i="1"/>
  <c r="CG145" i="1"/>
  <c r="CG115" i="1"/>
  <c r="CG125" i="1"/>
  <c r="CG116" i="1"/>
  <c r="CG143" i="1"/>
  <c r="CG144" i="1"/>
  <c r="CG146" i="1"/>
  <c r="CG133" i="1"/>
  <c r="CG128" i="1"/>
  <c r="CG150" i="1"/>
  <c r="ED95" i="1"/>
  <c r="ED96" i="1" s="1"/>
  <c r="CF194" i="1"/>
  <c r="CF95" i="1" s="1"/>
  <c r="CF96" i="1" s="1"/>
  <c r="EE83" i="1"/>
  <c r="EE35" i="1"/>
  <c r="EE45" i="1"/>
  <c r="EE30" i="1"/>
  <c r="EE84" i="1"/>
  <c r="EE38" i="1"/>
  <c r="EE54" i="1"/>
  <c r="EE57" i="1"/>
  <c r="EE85" i="1"/>
  <c r="EE87" i="1"/>
  <c r="EE22" i="1"/>
  <c r="EE13" i="1"/>
  <c r="EE49" i="1"/>
  <c r="EE19" i="1"/>
  <c r="EE46" i="1"/>
  <c r="EE44" i="1"/>
  <c r="EE28" i="1"/>
  <c r="EE51" i="1"/>
  <c r="EE11" i="1"/>
  <c r="EE42" i="1"/>
  <c r="CG110" i="1"/>
  <c r="CG188" i="1"/>
  <c r="BC138" i="1"/>
  <c r="BC163" i="1"/>
  <c r="BB95" i="1"/>
  <c r="BB96" i="1" s="1"/>
  <c r="BC144" i="1"/>
  <c r="BC168" i="1"/>
  <c r="BC188" i="1"/>
  <c r="BC115" i="1"/>
  <c r="BC127" i="1"/>
  <c r="BC125" i="1"/>
  <c r="BC134" i="1"/>
  <c r="BC119" i="1"/>
  <c r="BC148" i="1"/>
  <c r="BC141" i="1"/>
  <c r="BC122" i="1"/>
  <c r="BC128" i="1"/>
  <c r="BC143" i="1"/>
  <c r="BC171" i="1"/>
  <c r="BC164" i="1"/>
  <c r="BC126" i="1"/>
  <c r="BC137" i="1"/>
  <c r="BC142" i="1"/>
  <c r="BC145" i="1"/>
  <c r="BC149" i="1"/>
  <c r="BC131" i="1"/>
  <c r="BC110" i="1"/>
  <c r="BC174" i="1"/>
  <c r="BC155" i="1"/>
  <c r="BC170" i="1"/>
  <c r="BC118" i="1"/>
  <c r="BC154" i="1"/>
  <c r="BC161" i="1"/>
  <c r="BC121" i="1"/>
  <c r="BC182" i="1"/>
  <c r="BC156" i="1"/>
  <c r="BC183" i="1"/>
  <c r="BC150" i="1"/>
</calcChain>
</file>

<file path=xl/sharedStrings.xml><?xml version="1.0" encoding="utf-8"?>
<sst xmlns="http://schemas.openxmlformats.org/spreadsheetml/2006/main" count="669" uniqueCount="200">
  <si>
    <t>Contributions pledged</t>
  </si>
  <si>
    <r>
      <t xml:space="preserve">All amounts in </t>
    </r>
    <r>
      <rPr>
        <b/>
        <sz val="16"/>
        <color indexed="8"/>
        <rFont val="Calibri"/>
        <family val="2"/>
      </rPr>
      <t>US$ million</t>
    </r>
  </si>
  <si>
    <t>DONOR</t>
  </si>
  <si>
    <r>
      <t>Contributions/Pledges</t>
    </r>
    <r>
      <rPr>
        <b/>
        <vertAlign val="superscript"/>
        <sz val="18"/>
        <color indexed="9"/>
        <rFont val="Calibri"/>
        <family val="2"/>
      </rPr>
      <t>1</t>
    </r>
    <r>
      <rPr>
        <b/>
        <sz val="18"/>
        <color indexed="9"/>
        <rFont val="Calibri"/>
        <family val="2"/>
      </rPr>
      <t xml:space="preserve"> </t>
    </r>
  </si>
  <si>
    <t>2000-2010</t>
  </si>
  <si>
    <t>2011-2015</t>
  </si>
  <si>
    <t>2016-2020</t>
  </si>
  <si>
    <t>2021 - 2037</t>
  </si>
  <si>
    <t>Direct Contribution</t>
  </si>
  <si>
    <t>Matching Fund</t>
  </si>
  <si>
    <t>AMC</t>
  </si>
  <si>
    <r>
      <t>IFFIm</t>
    </r>
    <r>
      <rPr>
        <b/>
        <vertAlign val="superscript"/>
        <sz val="12"/>
        <color indexed="8"/>
        <rFont val="Calibri"/>
        <family val="2"/>
      </rPr>
      <t>2</t>
    </r>
  </si>
  <si>
    <t>GRAND TOTAL</t>
  </si>
  <si>
    <r>
      <t>% / 
Total Cont.</t>
    </r>
    <r>
      <rPr>
        <b/>
        <vertAlign val="superscript"/>
        <sz val="12"/>
        <color indexed="23"/>
        <rFont val="Calibri"/>
        <family val="2"/>
      </rPr>
      <t>3</t>
    </r>
  </si>
  <si>
    <r>
      <t>Direct Contribution</t>
    </r>
    <r>
      <rPr>
        <b/>
        <vertAlign val="superscript"/>
        <sz val="12"/>
        <color indexed="8"/>
        <rFont val="Calibri"/>
        <family val="2"/>
      </rPr>
      <t>4</t>
    </r>
  </si>
  <si>
    <r>
      <t>Matching Fund</t>
    </r>
    <r>
      <rPr>
        <b/>
        <vertAlign val="superscript"/>
        <sz val="12"/>
        <color indexed="8"/>
        <rFont val="Calibri"/>
        <family val="2"/>
      </rPr>
      <t>4</t>
    </r>
  </si>
  <si>
    <t>Total</t>
  </si>
  <si>
    <r>
      <t>[2016-20]</t>
    </r>
    <r>
      <rPr>
        <vertAlign val="superscript"/>
        <sz val="10"/>
        <color indexed="8"/>
        <rFont val="Calibri"/>
        <family val="2"/>
      </rPr>
      <t>4</t>
    </r>
    <r>
      <rPr>
        <sz val="10"/>
        <color indexed="8"/>
        <rFont val="Calibri"/>
        <family val="2"/>
      </rPr>
      <t xml:space="preserve"> </t>
    </r>
  </si>
  <si>
    <t>Donor governments and the European Commission</t>
  </si>
  <si>
    <t>Australia</t>
  </si>
  <si>
    <t>Brazil</t>
  </si>
  <si>
    <t>Canada</t>
  </si>
  <si>
    <t>China</t>
  </si>
  <si>
    <t>Denmark</t>
  </si>
  <si>
    <t>European Commission (EC)</t>
  </si>
  <si>
    <t>France</t>
  </si>
  <si>
    <t>Germany</t>
  </si>
  <si>
    <t>India</t>
  </si>
  <si>
    <t>Ireland</t>
  </si>
  <si>
    <t>Italy</t>
  </si>
  <si>
    <t>Japan</t>
  </si>
  <si>
    <t>Kingdom of Saudi Arabia</t>
  </si>
  <si>
    <t>Luxembourg</t>
  </si>
  <si>
    <t>Monaco</t>
  </si>
  <si>
    <t>Netherlands</t>
  </si>
  <si>
    <t>Norway</t>
  </si>
  <si>
    <t>Oman</t>
  </si>
  <si>
    <t>Qatar</t>
  </si>
  <si>
    <t>Republic of Korea</t>
  </si>
  <si>
    <t>Russia</t>
  </si>
  <si>
    <t>South Africa</t>
  </si>
  <si>
    <t>Spain</t>
  </si>
  <si>
    <t>Sweden</t>
  </si>
  <si>
    <t>Switzerland</t>
  </si>
  <si>
    <t>United Kingdom</t>
  </si>
  <si>
    <t>United States of America</t>
  </si>
  <si>
    <t>Donor governments and the European Commission TOTAL:</t>
  </si>
  <si>
    <t>Foundations, organisations and corporations</t>
  </si>
  <si>
    <t>Alwaleed Philanthropies</t>
  </si>
  <si>
    <t>Bill &amp; Melinda Gates Foundation</t>
  </si>
  <si>
    <t>His Highness Sheikh Mohamed bin Zayed Al Nahyan</t>
  </si>
  <si>
    <t>Sub-total:</t>
  </si>
  <si>
    <t>Audacious Alliance</t>
  </si>
  <si>
    <t>Children’s Investment Fund Foundation</t>
  </si>
  <si>
    <t>China Merchants Charitable Foundation</t>
  </si>
  <si>
    <t>Comic Relief</t>
  </si>
  <si>
    <t>ELMA Vaccines and Immunization Foundation</t>
  </si>
  <si>
    <t>Girl Effect</t>
  </si>
  <si>
    <t>IFPW</t>
  </si>
  <si>
    <t>"La Caixa" Foundation</t>
  </si>
  <si>
    <t>LDS Charities</t>
  </si>
  <si>
    <t>Lions Club International (LCIF)</t>
  </si>
  <si>
    <t>Reckitt Benckiser Group</t>
  </si>
  <si>
    <t>Red Nose Day Fund</t>
  </si>
  <si>
    <t>Unilever</t>
  </si>
  <si>
    <t>Other donors</t>
  </si>
  <si>
    <t>Foundations, organisations and corporations TOTAL:</t>
  </si>
  <si>
    <t>TOTAL PLEDGED:</t>
  </si>
  <si>
    <t>Adjustment for timing of receipt of funds</t>
  </si>
  <si>
    <t>Equals: Total Proceeds (as below)</t>
  </si>
  <si>
    <t>The proceeds table below indicates the proceeds that Gavi expects to receive from the amounts pledged per the table above.</t>
  </si>
  <si>
    <t>Proceeds to Gavi</t>
  </si>
  <si>
    <t>IFFIm</t>
  </si>
  <si>
    <r>
      <t>% / 
Total Procd</t>
    </r>
    <r>
      <rPr>
        <b/>
        <vertAlign val="superscript"/>
        <sz val="12"/>
        <color indexed="23"/>
        <rFont val="Calibri"/>
        <family val="2"/>
      </rPr>
      <t>3</t>
    </r>
  </si>
  <si>
    <t>TOTAL PROCEEDS:</t>
  </si>
  <si>
    <t>Notes:</t>
  </si>
  <si>
    <t>1-  Some contributions may be received by Gavi in years different to those for which the pledges were made (see also row entitled "Adjustment for timing of receipt of funds").</t>
  </si>
  <si>
    <t>2 - A number of the “USD equivalent values” of actual IFFIm donor contributions received for 2006-2015 have been updated to reflect information received from the IBRD at the end of 2016. The total sum of changes made is +US$ 4.5 million representing 0.25% of the total contributions received of US$ 1.77 billion during this period; changes at country level are also immaterial.</t>
  </si>
  <si>
    <r>
      <t xml:space="preserve">3 - The percentages in this column pertain to each donor's share of the total amount </t>
    </r>
    <r>
      <rPr>
        <i/>
        <sz val="10"/>
        <color indexed="8"/>
        <rFont val="Calibri"/>
        <family val="2"/>
      </rPr>
      <t>pledged</t>
    </r>
    <r>
      <rPr>
        <sz val="10"/>
        <color indexed="8"/>
        <rFont val="Calibri"/>
        <family val="2"/>
      </rPr>
      <t xml:space="preserve"> (Contributions pledged table) or of the total </t>
    </r>
    <r>
      <rPr>
        <i/>
        <sz val="10"/>
        <color indexed="8"/>
        <rFont val="Calibri"/>
        <family val="2"/>
      </rPr>
      <t>proceeds</t>
    </r>
    <r>
      <rPr>
        <sz val="10"/>
        <color indexed="8"/>
        <rFont val="Calibri"/>
        <family val="2"/>
      </rPr>
      <t xml:space="preserve"> amount (Proceeds to Gavi table) for the period, rather than a percentage share of the expected need for the period</t>
    </r>
  </si>
  <si>
    <t>General Notes regarding reporting of US$ equivalents (for contributions made to Gavi in currencies other than US$)</t>
  </si>
  <si>
    <t>Direct Contributions (including Matching Fund)</t>
  </si>
  <si>
    <t>IFFIm contributions</t>
  </si>
  <si>
    <t>&gt; Where the contribution agreement has been signed:  contributions are expressed in US$ equivalents using the exchange rates at the time of signing the respective donor grant agreements</t>
  </si>
  <si>
    <r>
      <t xml:space="preserve">All amounts in  </t>
    </r>
    <r>
      <rPr>
        <b/>
        <sz val="16"/>
        <color indexed="8"/>
        <rFont val="Calibri"/>
        <family val="2"/>
      </rPr>
      <t>Local Currency</t>
    </r>
  </si>
  <si>
    <t>Donor Currency</t>
  </si>
  <si>
    <r>
      <t>Direct Contribution</t>
    </r>
    <r>
      <rPr>
        <b/>
        <vertAlign val="superscript"/>
        <sz val="12"/>
        <color indexed="8"/>
        <rFont val="Calibri"/>
        <family val="2"/>
      </rPr>
      <t>2</t>
    </r>
  </si>
  <si>
    <r>
      <t>Matching Fund</t>
    </r>
    <r>
      <rPr>
        <b/>
        <vertAlign val="superscript"/>
        <sz val="12"/>
        <color indexed="8"/>
        <rFont val="Calibri"/>
        <family val="2"/>
      </rPr>
      <t>2</t>
    </r>
  </si>
  <si>
    <r>
      <t>[2016-20]</t>
    </r>
    <r>
      <rPr>
        <vertAlign val="superscript"/>
        <sz val="10"/>
        <color indexed="8"/>
        <rFont val="Calibri"/>
        <family val="2"/>
      </rPr>
      <t>2</t>
    </r>
  </si>
  <si>
    <t>AUD</t>
  </si>
  <si>
    <t>USD</t>
  </si>
  <si>
    <t>CAD</t>
  </si>
  <si>
    <t>DKK</t>
  </si>
  <si>
    <t>EUR</t>
  </si>
  <si>
    <t>NOK</t>
  </si>
  <si>
    <t>SEK</t>
  </si>
  <si>
    <t>CHF</t>
  </si>
  <si>
    <t>GBP</t>
  </si>
  <si>
    <t>1 -  Some contributions may be received by Gavi in years different to those for which the pledges were made</t>
  </si>
  <si>
    <t>Contributions pledged (in support of Gavi for its role supporting the Polio Eradication and Endgame Strategic Plan 2013-2020)</t>
  </si>
  <si>
    <t>All amounts in US$ million</t>
  </si>
  <si>
    <r>
      <t>Contributions/Pledges</t>
    </r>
    <r>
      <rPr>
        <b/>
        <vertAlign val="superscript"/>
        <sz val="18"/>
        <color indexed="9"/>
        <rFont val="Calibri"/>
        <family val="2"/>
      </rPr>
      <t>1</t>
    </r>
  </si>
  <si>
    <r>
      <t>% / 
Total Cont.</t>
    </r>
    <r>
      <rPr>
        <b/>
        <vertAlign val="superscript"/>
        <sz val="12"/>
        <color indexed="23"/>
        <rFont val="Calibri"/>
        <family val="2"/>
      </rPr>
      <t>2</t>
    </r>
  </si>
  <si>
    <t>Proceeds to Gavi  (in support of Gavi for its role supporting the Polio Eradication and Endgame Strategic Plan 2013-2020)</t>
  </si>
  <si>
    <r>
      <t>% / 
Total Procd</t>
    </r>
    <r>
      <rPr>
        <b/>
        <vertAlign val="superscript"/>
        <sz val="12"/>
        <color indexed="23"/>
        <rFont val="Calibri"/>
        <family val="2"/>
      </rPr>
      <t>2</t>
    </r>
  </si>
  <si>
    <t>1-  Some contributions may be received by Gavi in years different to those for which the pledges were made</t>
  </si>
  <si>
    <r>
      <t xml:space="preserve">2 - The percentages in this column pertain to each donor's share: of the total amount </t>
    </r>
    <r>
      <rPr>
        <i/>
        <sz val="10"/>
        <color indexed="8"/>
        <rFont val="Calibri"/>
        <family val="2"/>
      </rPr>
      <t>pledged</t>
    </r>
    <r>
      <rPr>
        <sz val="10"/>
        <color indexed="8"/>
        <rFont val="Calibri"/>
        <family val="2"/>
      </rPr>
      <t xml:space="preserve"> (Contributions pledged table) or of the total </t>
    </r>
    <r>
      <rPr>
        <i/>
        <sz val="10"/>
        <color indexed="8"/>
        <rFont val="Calibri"/>
        <family val="2"/>
      </rPr>
      <t>proceeds</t>
    </r>
    <r>
      <rPr>
        <sz val="10"/>
        <color indexed="8"/>
        <rFont val="Calibri"/>
        <family val="2"/>
      </rPr>
      <t xml:space="preserve"> amount (Proceeds to Gavi table) for the period, rather than a percentage share of the expected need for the period</t>
    </r>
  </si>
  <si>
    <t>Direct Contributions</t>
  </si>
  <si>
    <t>Iceland</t>
  </si>
  <si>
    <r>
      <t>[2021-25]</t>
    </r>
    <r>
      <rPr>
        <vertAlign val="superscript"/>
        <sz val="10"/>
        <color indexed="8"/>
        <rFont val="Calibri"/>
        <family val="2"/>
      </rPr>
      <t>4</t>
    </r>
    <r>
      <rPr>
        <sz val="10"/>
        <color indexed="8"/>
        <rFont val="Calibri"/>
        <family val="2"/>
      </rPr>
      <t xml:space="preserve"> </t>
    </r>
  </si>
  <si>
    <r>
      <t>[2021-25]</t>
    </r>
    <r>
      <rPr>
        <vertAlign val="superscript"/>
        <sz val="10"/>
        <color indexed="8"/>
        <rFont val="Calibri"/>
        <family val="2"/>
      </rPr>
      <t>2</t>
    </r>
  </si>
  <si>
    <t>Kuwait</t>
  </si>
  <si>
    <t>2021-2025</t>
  </si>
  <si>
    <t>Al Ansari Exchange</t>
  </si>
  <si>
    <t>Mastercard</t>
  </si>
  <si>
    <t>Due to IFFIm’s nature as a frontloading vehicle, yearly contributions paid into IFFIm can differ significantly from yearly proceeds transferred to Gavi.</t>
  </si>
  <si>
    <t>General Notes regarding IFFIm contributions</t>
  </si>
  <si>
    <t>UBA Foundation</t>
  </si>
  <si>
    <r>
      <t>IFFIm</t>
    </r>
    <r>
      <rPr>
        <b/>
        <vertAlign val="superscript"/>
        <sz val="12"/>
        <color theme="1"/>
        <rFont val="Calibri"/>
        <family val="2"/>
        <scheme val="minor"/>
      </rPr>
      <t>3</t>
    </r>
  </si>
  <si>
    <t>Cameroon</t>
  </si>
  <si>
    <t>Finland</t>
  </si>
  <si>
    <t>Portugal</t>
  </si>
  <si>
    <t>Uganda</t>
  </si>
  <si>
    <t>Airtel</t>
  </si>
  <si>
    <t>Laerdal</t>
  </si>
  <si>
    <t>UPS</t>
  </si>
  <si>
    <t>Rockefeller Foundation</t>
  </si>
  <si>
    <t>"la Caixa" Foundation</t>
  </si>
  <si>
    <t>Burkina Faso</t>
  </si>
  <si>
    <t>Mauritius</t>
  </si>
  <si>
    <t>PCV AMC</t>
  </si>
  <si>
    <t>Transferwise</t>
  </si>
  <si>
    <r>
      <t>COVAX AMC</t>
    </r>
    <r>
      <rPr>
        <b/>
        <vertAlign val="superscript"/>
        <sz val="12"/>
        <color theme="1"/>
        <rFont val="Calibri"/>
        <family val="2"/>
        <scheme val="minor"/>
      </rPr>
      <t>5</t>
    </r>
  </si>
  <si>
    <t>5 - Pledges for COVAX AMC as of 17 November 2020</t>
  </si>
  <si>
    <r>
      <t>COVAX AMC (IFFIm)</t>
    </r>
    <r>
      <rPr>
        <b/>
        <vertAlign val="superscript"/>
        <sz val="12"/>
        <color theme="1"/>
        <rFont val="Calibri"/>
        <family val="2"/>
        <scheme val="minor"/>
      </rPr>
      <t>5</t>
    </r>
  </si>
  <si>
    <t>Includes pledges made through 30 September 2020</t>
  </si>
  <si>
    <t>Bhutan</t>
  </si>
  <si>
    <t>Greece</t>
  </si>
  <si>
    <t>New Zealand</t>
  </si>
  <si>
    <t>Reed Hastings and Patty Quillin</t>
  </si>
  <si>
    <t>TikTok</t>
  </si>
  <si>
    <t>Colombia</t>
  </si>
  <si>
    <t>Anonymous Foundation</t>
  </si>
  <si>
    <t>ISK</t>
  </si>
  <si>
    <t>NZD</t>
  </si>
  <si>
    <t>2026-2037</t>
  </si>
  <si>
    <t>6 - IFFIm proceeds are allocated over five year periods coinciding with Gavi’s strategic periods. Proceeds for the current and future strategic periods are indicative until the end of each period and could be revised following changes in market conditions (interest rates or foreign exchange rates), the signing of new pledge(s) and/or changes in IFFIm’s disbursement profile.</t>
  </si>
  <si>
    <r>
      <t>IFFIm</t>
    </r>
    <r>
      <rPr>
        <b/>
        <vertAlign val="superscript"/>
        <sz val="12"/>
        <color indexed="8"/>
        <rFont val="Calibri"/>
        <family val="2"/>
      </rPr>
      <t>6,7</t>
    </r>
  </si>
  <si>
    <r>
      <t>IFFIm</t>
    </r>
    <r>
      <rPr>
        <b/>
        <vertAlign val="superscript"/>
        <sz val="12"/>
        <color indexed="8"/>
        <rFont val="Calibri"/>
        <family val="2"/>
      </rPr>
      <t>6</t>
    </r>
  </si>
  <si>
    <t>7 - On 28-29 November 2018, the Gavi Alliance Board approved Gavi supporting research and development of new vaccines by the Coalition for Epidemic Preparedness Innovations (CEPI), subject to funds being made available by Norway and disbursed via IFFIm. Subsequently, in July 2019, IFFIm raised NOK 600 million (US$ 65.7 million equivalent) to frontload an equivalent IFFIm pledge from Norway to support this initiative. On 26 March 2020, the Gavi Alliance Board approved Gavi supporting research and development of new vaccines by CEPI, subject to funds being made available by Norway and disbursed via IFFIm. Subsequently, in June 2020, IFFIm raised NOK 2 billion (US$ 200.4 million equivalent) to frontload an equivalent IFFIm pledge from Norway to support this initiative.</t>
  </si>
  <si>
    <t>[2016-20]</t>
  </si>
  <si>
    <r>
      <rPr>
        <u/>
        <sz val="10"/>
        <color indexed="8"/>
        <rFont val="Calibri"/>
        <family val="2"/>
      </rPr>
      <t>Received contributions</t>
    </r>
    <r>
      <rPr>
        <sz val="10"/>
        <color indexed="8"/>
        <rFont val="Calibri"/>
        <family val="2"/>
      </rPr>
      <t>:  non-US$ contributions for 2000-2019 and Q1-Q3 2020 are expressed in US$ equivalents using the exchange rates on the dates of receipt.  For 2014-2019 and Q1-Q3 2020 where contributions were hedged to mitigate currency risk exposure, these have been expressed using the rates applicable to the hedge agreement.</t>
    </r>
  </si>
  <si>
    <r>
      <rPr>
        <u/>
        <sz val="10"/>
        <color indexed="8"/>
        <rFont val="Calibri"/>
        <family val="2"/>
      </rPr>
      <t>Received contributions</t>
    </r>
    <r>
      <rPr>
        <sz val="10"/>
        <color indexed="8"/>
        <rFont val="Calibri"/>
        <family val="2"/>
      </rPr>
      <t>:  non-US$ contributions for 2000-2019 and Q1-Q3 2020 are expressed in US$ equivalents as confirmed by the IBRD (World Bank)</t>
    </r>
  </si>
  <si>
    <r>
      <rPr>
        <u/>
        <sz val="10"/>
        <color indexed="8"/>
        <rFont val="Calibri"/>
        <family val="2"/>
      </rPr>
      <t>Future contributions (for pledges at the 4 June 2020 replenishment conference)</t>
    </r>
    <r>
      <rPr>
        <sz val="10"/>
        <color indexed="8"/>
        <rFont val="Calibri"/>
        <family val="2"/>
      </rPr>
      <t>: non-US$ Direct Contribution and Matching Fund pledges for Q4-2020 and years 2021 and beyond are expressed in US$ equivalents using the spot rates from Bloomberg as at 30 September 2020 or using the rates applicable to any hedge agreement in place.</t>
    </r>
  </si>
  <si>
    <r>
      <rPr>
        <u/>
        <sz val="10"/>
        <color indexed="8"/>
        <rFont val="Calibri"/>
        <family val="2"/>
      </rPr>
      <t>Future contributions (for pledges made prior to the 4 June 2020 replenishment conference)</t>
    </r>
    <r>
      <rPr>
        <sz val="10"/>
        <color indexed="8"/>
        <rFont val="Calibri"/>
        <family val="2"/>
      </rPr>
      <t>: non-US$ Direct Contribution and Matching Fund pledges for Q4-2020 and years 2021 and beyond are expressed in US$ equivalents using the applicable 'forecast rates' from Bloomberg as at 30 September 2020 or using the rates applicable to any hedge agreement in place.</t>
    </r>
  </si>
  <si>
    <t>&gt; Where the contribution agreement has not yet been signed:  contributions are expressed in US$ equivalents using the applicable spot rates from Bloomberg as at 30 September 2020</t>
  </si>
  <si>
    <r>
      <rPr>
        <u/>
        <sz val="10"/>
        <color indexed="8"/>
        <rFont val="Calibri"/>
        <family val="2"/>
      </rPr>
      <t>Future contributions</t>
    </r>
    <r>
      <rPr>
        <sz val="10"/>
        <color indexed="8"/>
        <rFont val="Calibri"/>
        <family val="2"/>
      </rPr>
      <t>:  non-US$ contributions for Q4-2020 and for years 2021 and beyond are expressed in US$ equivalents as follows:</t>
    </r>
  </si>
  <si>
    <t>2 - The columns "[2016-20]" and "[2021-25]" show Direct Contribution, Matching Fund and COVAX AMC pledge amounts for those donors who have yet to indicate how their pledge(s) should be allocated to (a) specific year(s) within this period</t>
  </si>
  <si>
    <t>4 - The columns "[2016-20]" and "[2021-25]" (Contributions pledged table) and "[2021-25]" (Proceeds to Gavi table) show Direct Contribution, Matching Fund and COVAX AMC pledge amounts for those donors who have yet to indicate how their pledge(s) should be allocated to (a) specific year(s) within these periods</t>
  </si>
  <si>
    <t>3 - On 28-29 November 2018, the Gavi Alliance Board approved Gavi supporting research and development of new vaccines by the Coalition for Epidemic Preparedness Innovations (CEPI), subject to funds being made available by Norway and disbursed via IFFIm. Subsequently, in July 2019, IFFIm raised NOK 600 million (US$ 65.7 million equivalent) to frontload an equivalent IFFIm pledge from Norway to support this initiative. On 26 March 2020, the Gavi Alliance Board approved Gavi supporting research and development of new vaccines by CEPI, subject to funds being made available by Norway and disbursed via IFFIm. Subsequently, in June 2020, IFFIm raised NOK 2 billion (US$ 200.4 million equivalent) to frontload an equivalent IFFIm pledge from Norway to support this initiative.</t>
  </si>
  <si>
    <r>
      <t>COVAX AMC</t>
    </r>
    <r>
      <rPr>
        <b/>
        <vertAlign val="superscript"/>
        <sz val="12"/>
        <color theme="1"/>
        <rFont val="Calibri"/>
        <family val="2"/>
        <scheme val="minor"/>
      </rPr>
      <t>4</t>
    </r>
  </si>
  <si>
    <r>
      <t>COVAX AMC (IFFIm)</t>
    </r>
    <r>
      <rPr>
        <b/>
        <vertAlign val="superscript"/>
        <sz val="12"/>
        <color theme="1"/>
        <rFont val="Calibri"/>
        <family val="2"/>
        <scheme val="minor"/>
      </rPr>
      <t>4</t>
    </r>
  </si>
  <si>
    <t>4 - Pledges for COVAX AMC as of 17 November 2020</t>
  </si>
  <si>
    <t>Proceeds to Gavi from pledges made through 30 September 2020</t>
  </si>
  <si>
    <t>PROCEEDS TO CEPI TOTAL:</t>
  </si>
  <si>
    <t>PROCEEDS TO CEPI</t>
  </si>
  <si>
    <t>TOTAL PROCEEDS, including CEPI:</t>
  </si>
  <si>
    <t>PLEDGES TO CEPI</t>
  </si>
  <si>
    <t>PLEDGES TO CEPI TOTAL:</t>
  </si>
  <si>
    <t>TOTAL PLEDGES, including CEPI:</t>
  </si>
  <si>
    <t>Niger</t>
  </si>
  <si>
    <t>8 - The Agence française de développement (AFD, French Development Agency), Gavi, the Vaccine Alliance and the Bill and Melinda Gates Foundation signed an innovative partnership worth €100 million over the 2016-2020 period. The partnership aims to increase vaccine coverage in six French-speaking countries of the Sahel region: Burkina Faso, Mali, Mauritania, Niger, Senegal and Chad.</t>
  </si>
  <si>
    <t>9 - Iceland prepaid its full USD 1m contribution in 2018, which covers the period from July 2018-June 2021</t>
  </si>
  <si>
    <t>5 - The Agence française de développement (AFD, French Development Agency), Gavi, the Vaccine Alliance and the Bill and Melinda Gates Foundation signed an innovative partnership worth €100 million over the 2016-2020 period. The partnership aims to increase vaccine coverage in six French-speaking countries of the Sahel region: Burkina Faso, Mali, Mauritania, Niger, Senegal and Chad.</t>
  </si>
  <si>
    <t>6 - Iceland prepaid its full USD 1m contribution in 2018, which covers the period from July 2018-June 2021</t>
  </si>
  <si>
    <t>10 - The US pledge of US$ 1.0 billion announced at the Berlin replenishment meeting is for the years 2015-2018 and includes US$ 800 million for 2016-2018. In addition to the pledge made in Berlin in 2015, the United States government has also provided an additional $20 million to Gavi to be used for an Ebola vaccine stockpile once a licensed vaccine becomes available.  The US pledge of $1.16 billion announced at the June 2020 replenishment meeting is for the years 2020-2023 and includes US$ 870 million for 2021-23.</t>
  </si>
  <si>
    <t>11 - USD 9 million, from the Bill &amp; Melinda Gates Foundation’s funding to the Gavi Matching Fund, in cash contributions to Last Mile Health and Living Goods is matched by the Audacious Project with USD 9 million contributed directly to Last Mile Health and Living Goods for the implementation of the project.</t>
  </si>
  <si>
    <t>14 - TransferWise, a global technology company that specializes in moving money around the world, will waive all fees on donations to Gavi’s COVAX AMC on its money transfer platform, up to a total amount of US$ 7 million.</t>
  </si>
  <si>
    <t>7 - IFFIm figures stated for periods 2021-25 and 2016-2037 also include pledges for CEPI.</t>
  </si>
  <si>
    <t>8 - The US pledge of US$ 1.0 billion announced at the Berlin replenishment meeting is for the years 2015-2018 and includes US$ 800 million for 2016-2018. In addition to the pledge made in Berlin in 2015, the United States government has also provided an additional $20 million to Gavi to be used for an Ebola vaccine stockpile once a licensed vaccine becomes available.  The US pledge of $1.16 billion announced at the June 2020 replenishment meeting is for the years 2020-2023 and includes US$ 870 million for 2021-23.</t>
  </si>
  <si>
    <t>10 - Matching Fund (Bill &amp; Melinda Gates Foundation): of the amounts matched, the following funds will be allocated for the COVAX AMC: UNICEF UK Soccer Aid programme (up to GBP 3m; equiv. USD 3.87m at 30 September 2020) and TikTok (USD 5m).</t>
  </si>
  <si>
    <t>12 - Girl Effect is an investor and implementer in Gavi’s mission to drive increased uptake of the HPV vaccine</t>
  </si>
  <si>
    <t>13 - MasterCard and Gavi are leveraging digital technologies, including biometrics (Unique digital ID) for immunisation recording and tracking while fostering financial inclusion through their Wellness Pass (WP) solution that will be implemented in 5 pilot countries starting in Mauritania.  This agreement with Mastercard covers the period 2019 through 2021.</t>
  </si>
  <si>
    <t>15 - Unilever provides resources to Gavi on a leveraged partnership project</t>
  </si>
  <si>
    <t xml:space="preserve">16 - 'Other donors' Includes contributions from:  1. Foundations:  OPEC Fund for International Development (US$ 1.1m) and 2. Private sector organisations: A&amp;A Foundation (US$ 1m), Absolute Return for Kids (GBP 1m), Anglo American plc (US$ 3.0m), Dutch Postcode Lottery (EUR 2.5m), JP Morgan (GBP 1.5m), in addition to other private sector donors. </t>
  </si>
  <si>
    <r>
      <t>IFFIm Strategic Deferrals</t>
    </r>
    <r>
      <rPr>
        <vertAlign val="superscript"/>
        <sz val="11"/>
        <color indexed="8"/>
        <rFont val="Calibri"/>
        <family val="2"/>
      </rPr>
      <t>19</t>
    </r>
  </si>
  <si>
    <t>11 - Matching Fund (Bill &amp; Melinda Gates Foundation): of the amounts matched, the following funds will be allocated for the COVAX AMC: UNICEF UK Soccer Aid programme (up to GBP 3m; equiv. USD 3.87m at 30 September 2020) and TikTok (USD 5m).</t>
  </si>
  <si>
    <t>12 - USD 9 million, from the Bill &amp; Melinda Gates Foundation’s funding to the Gavi Matching Fund, in cash contributions to Last Mile Health and Living Goods is matched by the Audacious Project with USD 9 million contributed directly to Last Mile Health and Living Goods for the implementation of the project.</t>
  </si>
  <si>
    <t>13 - Girl Effect is an investor and implementer in Gavi’s mission to drive increased uptake of the HPV vaccine.</t>
  </si>
  <si>
    <t>14 - Gavi is working with Mastercard to implement Wellness Pass (WP) – a platform for digitising paper-based immunisation records via a secure chip card and an application that enables seamless usage in challenging environments. This enables record portability and accurate treatment even in offline health centres. The solution shall be piloted in five countries starting in Mauritania in 2020. Gavi’s agreement with Mastercard covers the period 2019–2021.</t>
  </si>
  <si>
    <t>15 - TransferWise, a global technology company that specializes in moving money around the world, will waive all fees on donations to Gavi’s COVAX AMC on its money transfer platform, up to a total amount of US$ 7 million.</t>
  </si>
  <si>
    <t>16 - Unilever provides resources to Gavi on a leveraged partnership project.</t>
  </si>
  <si>
    <t xml:space="preserve">17 - 'Other donors' includes contributions from:  1. Foundations: OPEC Fund for International Development (US$ 1.1m) and 2. Private Sector Organisations: Absolute Return for Kids (US$ 1.6m), Anglo American plc (US$ 3.0m), Dutch Postcode Lottery (US$ 3.2m) and JP Morgan (US$ 2.4m), in addition to other private sector donors. </t>
  </si>
  <si>
    <t>19 - Strategic deferrals refer to IFFIm proceeds initially planned to be disbursed during the current Strategic Period that have been reallocated to the next Strategic Period. A negative figure indicates an increase in funds to be disbursed in the next Strategic Period, while a positive figure indicates allocation of previously deferred funds within that year’s disbursements.</t>
  </si>
  <si>
    <r>
      <t>Received contributions</t>
    </r>
    <r>
      <rPr>
        <sz val="10"/>
        <color indexed="8"/>
        <rFont val="Calibri"/>
        <family val="2"/>
      </rPr>
      <t>:  non-US$ contributions for 2000-2019 are expressed in US$ equivalents using the exchange rates on the dates of receipt.  For 2014-2019 where contributions were hedged to mitigate currency risk exposure, these have been expressed using the rates applicable to the hedge agreement.</t>
    </r>
  </si>
  <si>
    <t>3 - The Bill &amp; Melinda Gates Foundation agreed to also provide up to $30.6m to Gavi to support the Government of India's rollout of IPV in 2015 and 2016</t>
  </si>
  <si>
    <r>
      <t>Future contributions</t>
    </r>
    <r>
      <rPr>
        <sz val="10"/>
        <color indexed="8"/>
        <rFont val="Calibri"/>
        <family val="2"/>
      </rPr>
      <t>: N/A (all contributions specifically ring-fenced for Gavi for its role supporting the Polio Eradication and Endgame Strategic Plan 2013-2020 were received prior to the end of 2019)</t>
    </r>
  </si>
  <si>
    <t>18 - In-kind contributions are not included in the foundations, organisations and corporations total above.  As of 30 September 2020, the following organisations have contributed (or pledged) in kind contributions: 1) for Gavi core programmes: Deutsche Post DHL Group, Girl Effect, Google.org, IFPW Foundation, Lions Club International Foundation, Orange SA, Philips, The Shifo Foundation, Tencent Holdings, Unilever, UPS Foundation and Vodafone; 2) for COVAX AMC: Citigroup Global Markets Limited.</t>
  </si>
  <si>
    <t>9 -  In-kind contributions are not included in the foundations, organisations and corporations total above.  As of 30 September 2020, the following organisations have contributed (or pledged) in kind contributions: 1) for Gavi core programmes: Deutsche Post DHL Group, Girl Effect, Google.org, IFPW Foundation, Lions Club International Foundation, Orange SA, Philips, The Shifo Foundation, Tencent Holdings, Unilever, UPS Foundation and Vodafone; 2) for COVAX AMC: Citigroup Global Markets Limited.</t>
  </si>
  <si>
    <t>While IFFIm grants are irrevocable and legally binding, they are subject to a Grant Payment Condition that can potentially reduce the amount due by the donor in the event that a Gavi-funded programme country is in protracted arrears with the International Monetary Fund. IFFIm donor grant payments made during Q1-Q3 2020 were accordingly reduced by 0.5%, reflecting the number of these countries in arrears during that time.  However, as the number of these countries in protracted arrears with the IMF can evolve, Gavi is not taking any assumption on future grant reduction value and reports future grants payable in full as indicated in the respective grant agreements.</t>
  </si>
  <si>
    <t>King Salman Humanitarian Aid and Relief Center (KSRelief)/Gamers without Borders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</si>
</sst>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0.0"/>
    <numFmt numFmtId="166" formatCode="_ * #,##0.00_ ;_ * \-#,##0.00_ ;_ * &quot;-&quot;??_ ;_ @_ "/>
    <numFmt numFmtId="167" formatCode="_-* #,##0.00\ _€_-;\-* #,##0.00\ _€_-;_-* &quot;-&quot;??\ _€_-;_-@_-"/>
    <numFmt numFmtId="168" formatCode="_-* #,##0_-;\-* #,##0_-;_-* &quot;&quot;??_-;_-@_-"/>
    <numFmt numFmtId="169" formatCode="#,##0_ ;\-#,##0\ "/>
    <numFmt numFmtId="170" formatCode="_*#,##0_-;\(#,##0\)_-;_-&quot;&quot;??_-;_-@_-"/>
    <numFmt numFmtId="171" formatCode="_-* #,##0.000000_-;\-* #,##0.000000_-;_-* &quot;&quot;??_-;_-@_-"/>
    <numFmt numFmtId="172" formatCode="_-* #,##0.0_-;\-* #,##0.0_-;_-* &quot;-&quot;??_-;_-@_-"/>
    <numFmt numFmtId="173" formatCode="_-\ #,##0_-;\-\ #,##0_-;_-\ &quot;&quot;??_-;_-@_-"/>
    <numFmt numFmtId="174" formatCode="#,##0_ ;\(#,##0\ \)"/>
    <numFmt numFmtId="175" formatCode="0.0"/>
    <numFmt numFmtId="176" formatCode="_-* #,##0.0_-;\-* #,##0.0_-;_-* &quot;&quot;??_-;_-@_-"/>
    <numFmt numFmtId="177" formatCode="_-* #,##0.00_-;\-* #,##0.00_-;_-* &quot;&quot;??_-;_-@_-"/>
  </numFmts>
  <fonts count="54" x14ac:knownFonts="1">
    <font>
      <sz val="11"/>
      <color theme="1"/>
      <name val="Calibri"/>
      <family val="2"/>
      <scheme val="minor"/>
    </font>
    <font>
      <sz val="10"/>
      <color indexed="8"/>
      <name val="Calibri"/>
      <family val="2"/>
    </font>
    <font>
      <b/>
      <vertAlign val="superscript"/>
      <sz val="12"/>
      <color indexed="8"/>
      <name val="Calibri"/>
      <family val="2"/>
    </font>
    <font>
      <sz val="10"/>
      <name val="Arial"/>
      <family val="2"/>
    </font>
    <font>
      <sz val="10"/>
      <name val="Verdana"/>
      <family val="2"/>
    </font>
    <font>
      <b/>
      <sz val="18"/>
      <color indexed="9"/>
      <name val="Calibri"/>
      <family val="2"/>
    </font>
    <font>
      <b/>
      <vertAlign val="superscript"/>
      <sz val="18"/>
      <color indexed="9"/>
      <name val="Calibri"/>
      <family val="2"/>
    </font>
    <font>
      <b/>
      <vertAlign val="superscript"/>
      <sz val="12"/>
      <color indexed="23"/>
      <name val="Calibri"/>
      <family val="2"/>
    </font>
    <font>
      <i/>
      <sz val="10"/>
      <color indexed="8"/>
      <name val="Calibri"/>
      <family val="2"/>
    </font>
    <font>
      <u/>
      <sz val="10"/>
      <color indexed="8"/>
      <name val="Calibri"/>
      <family val="2"/>
    </font>
    <font>
      <vertAlign val="superscript"/>
      <sz val="10"/>
      <color indexed="8"/>
      <name val="Calibri"/>
      <family val="2"/>
    </font>
    <font>
      <b/>
      <sz val="16"/>
      <color indexed="8"/>
      <name val="Calibri"/>
      <family val="2"/>
    </font>
    <font>
      <vertAlign val="superscript"/>
      <sz val="11"/>
      <color indexed="8"/>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b/>
      <sz val="12"/>
      <color theme="1"/>
      <name val="Calibri"/>
      <family val="2"/>
      <scheme val="minor"/>
    </font>
    <font>
      <sz val="10"/>
      <color theme="1"/>
      <name val="Calibri"/>
      <family val="2"/>
      <scheme val="minor"/>
    </font>
    <font>
      <b/>
      <sz val="22"/>
      <color theme="1"/>
      <name val="Calibri"/>
      <family val="2"/>
      <scheme val="minor"/>
    </font>
    <font>
      <b/>
      <sz val="14"/>
      <color theme="1"/>
      <name val="Calibri"/>
      <family val="2"/>
      <scheme val="minor"/>
    </font>
    <font>
      <sz val="12"/>
      <color theme="1"/>
      <name val="Calibri"/>
      <family val="2"/>
      <scheme val="minor"/>
    </font>
    <font>
      <b/>
      <sz val="10"/>
      <color theme="0" tint="-0.499984740745262"/>
      <name val="Calibri"/>
      <family val="2"/>
      <scheme val="minor"/>
    </font>
    <font>
      <sz val="11"/>
      <color theme="0" tint="-0.499984740745262"/>
      <name val="Calibri"/>
      <family val="2"/>
      <scheme val="minor"/>
    </font>
    <font>
      <b/>
      <sz val="11"/>
      <color theme="0" tint="-0.499984740745262"/>
      <name val="Calibri"/>
      <family val="2"/>
      <scheme val="minor"/>
    </font>
    <font>
      <sz val="10"/>
      <color theme="0" tint="-0.499984740745262"/>
      <name val="Calibri"/>
      <family val="2"/>
      <scheme val="minor"/>
    </font>
    <font>
      <b/>
      <sz val="10"/>
      <color theme="1"/>
      <name val="Calibri"/>
      <family val="2"/>
      <scheme val="minor"/>
    </font>
    <font>
      <sz val="11"/>
      <color rgb="FF5F5F5F"/>
      <name val="Calibri"/>
      <family val="2"/>
      <scheme val="minor"/>
    </font>
    <font>
      <b/>
      <sz val="11"/>
      <color rgb="FF5F5F5F"/>
      <name val="Calibri"/>
      <family val="2"/>
      <scheme val="minor"/>
    </font>
    <font>
      <b/>
      <sz val="14"/>
      <color rgb="FF5F5F5F"/>
      <name val="Calibri"/>
      <family val="2"/>
      <scheme val="minor"/>
    </font>
    <font>
      <b/>
      <sz val="18"/>
      <color rgb="FF5F5F5F"/>
      <name val="Calibri"/>
      <family val="2"/>
      <scheme val="minor"/>
    </font>
    <font>
      <b/>
      <sz val="12"/>
      <color rgb="FF5F5F5F"/>
      <name val="Calibri"/>
      <family val="2"/>
      <scheme val="minor"/>
    </font>
    <font>
      <u/>
      <sz val="10"/>
      <color theme="1"/>
      <name val="Calibri"/>
      <family val="2"/>
      <scheme val="minor"/>
    </font>
    <font>
      <sz val="10"/>
      <name val="Calibri"/>
      <family val="2"/>
      <scheme val="minor"/>
    </font>
    <font>
      <sz val="11"/>
      <name val="Calibri"/>
      <family val="2"/>
      <scheme val="minor"/>
    </font>
    <font>
      <b/>
      <u/>
      <sz val="10"/>
      <color theme="1"/>
      <name val="Calibri"/>
      <family val="2"/>
      <scheme val="minor"/>
    </font>
    <font>
      <sz val="11"/>
      <color theme="0" tint="-0.249977111117893"/>
      <name val="Calibri"/>
      <family val="2"/>
      <scheme val="minor"/>
    </font>
    <font>
      <b/>
      <sz val="11"/>
      <color theme="0" tint="-0.249977111117893"/>
      <name val="Calibri"/>
      <family val="2"/>
      <scheme val="minor"/>
    </font>
    <font>
      <b/>
      <sz val="18"/>
      <color theme="1"/>
      <name val="Calibri"/>
      <family val="2"/>
      <scheme val="minor"/>
    </font>
    <font>
      <b/>
      <sz val="18"/>
      <color theme="0"/>
      <name val="Calibri"/>
      <family val="2"/>
      <scheme val="minor"/>
    </font>
    <font>
      <b/>
      <vertAlign val="superscrip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E8EEC8"/>
        <bgColor indexed="64"/>
      </patternFill>
    </fill>
    <fill>
      <patternFill patternType="solid">
        <fgColor rgb="FFCFE292"/>
        <bgColor indexed="64"/>
      </patternFill>
    </fill>
    <fill>
      <patternFill patternType="solid">
        <fgColor rgb="FF00B050"/>
        <bgColor indexed="64"/>
      </patternFill>
    </fill>
  </fills>
  <borders count="52">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AFC432"/>
      </top>
      <bottom style="thin">
        <color rgb="FFAFC432"/>
      </bottom>
      <diagonal/>
    </border>
    <border>
      <left/>
      <right/>
      <top style="thin">
        <color rgb="FFAFC432"/>
      </top>
      <bottom/>
      <diagonal/>
    </border>
    <border>
      <left style="thin">
        <color theme="0"/>
      </left>
      <right/>
      <top/>
      <bottom/>
      <diagonal/>
    </border>
    <border>
      <left style="thin">
        <color theme="0"/>
      </left>
      <right style="thin">
        <color theme="0"/>
      </right>
      <top/>
      <bottom/>
      <diagonal/>
    </border>
    <border>
      <left/>
      <right style="thin">
        <color theme="0"/>
      </right>
      <top style="thin">
        <color theme="0"/>
      </top>
      <bottom/>
      <diagonal/>
    </border>
    <border>
      <left/>
      <right/>
      <top style="thin">
        <color theme="0"/>
      </top>
      <bottom/>
      <diagonal/>
    </border>
    <border>
      <left style="thin">
        <color theme="0"/>
      </left>
      <right style="thin">
        <color theme="0"/>
      </right>
      <top style="thin">
        <color theme="0"/>
      </top>
      <bottom/>
      <diagonal/>
    </border>
    <border>
      <left/>
      <right/>
      <top/>
      <bottom style="thin">
        <color rgb="FFAFC432"/>
      </bottom>
      <diagonal/>
    </border>
    <border>
      <left/>
      <right/>
      <top style="thin">
        <color theme="0"/>
      </top>
      <bottom style="thin">
        <color rgb="FFAFC432"/>
      </bottom>
      <diagonal/>
    </border>
    <border>
      <left/>
      <right/>
      <top/>
      <bottom style="thin">
        <color rgb="FFE2EAB8"/>
      </bottom>
      <diagonal/>
    </border>
    <border>
      <left/>
      <right/>
      <top style="thin">
        <color rgb="FFE2EAB8"/>
      </top>
      <bottom style="thin">
        <color rgb="FFD3DF95"/>
      </bottom>
      <diagonal/>
    </border>
    <border>
      <left/>
      <right/>
      <top style="thin">
        <color rgb="FFE2EAB8"/>
      </top>
      <bottom style="thin">
        <color rgb="FFE2EAB8"/>
      </bottom>
      <diagonal/>
    </border>
    <border>
      <left/>
      <right/>
      <top style="thin">
        <color rgb="FFD3DF95"/>
      </top>
      <bottom style="thin">
        <color rgb="FFD3DF95"/>
      </bottom>
      <diagonal/>
    </border>
    <border>
      <left style="thin">
        <color theme="0"/>
      </left>
      <right/>
      <top style="thin">
        <color rgb="FFBAC436"/>
      </top>
      <bottom style="thin">
        <color rgb="FFBAC436"/>
      </bottom>
      <diagonal/>
    </border>
    <border>
      <left/>
      <right/>
      <top/>
      <bottom style="thin">
        <color rgb="FFD3DF95"/>
      </bottom>
      <diagonal/>
    </border>
    <border>
      <left/>
      <right/>
      <top style="thin">
        <color rgb="FFE2EAB8"/>
      </top>
      <bottom/>
      <diagonal/>
    </border>
    <border>
      <left style="thin">
        <color theme="0"/>
      </left>
      <right/>
      <top style="thin">
        <color indexed="64"/>
      </top>
      <bottom style="thin">
        <color indexed="64"/>
      </bottom>
      <diagonal/>
    </border>
    <border>
      <left/>
      <right/>
      <top style="thin">
        <color theme="1" tint="0.499984740745262"/>
      </top>
      <bottom style="thin">
        <color theme="1" tint="0.499984740745262"/>
      </bottom>
      <diagonal/>
    </border>
    <border>
      <left style="thin">
        <color theme="0"/>
      </left>
      <right/>
      <top style="thin">
        <color theme="1" tint="0.499984740745262"/>
      </top>
      <bottom style="thin">
        <color theme="1" tint="0.499984740745262"/>
      </bottom>
      <diagonal/>
    </border>
    <border>
      <left style="thin">
        <color theme="0"/>
      </left>
      <right/>
      <top style="thin">
        <color indexed="64"/>
      </top>
      <bottom style="medium">
        <color indexed="64"/>
      </bottom>
      <diagonal/>
    </border>
    <border>
      <left/>
      <right/>
      <top style="thin">
        <color theme="1" tint="0.499984740745262"/>
      </top>
      <bottom style="thin">
        <color indexed="64"/>
      </bottom>
      <diagonal/>
    </border>
    <border>
      <left style="medium">
        <color indexed="64"/>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
      <left style="thin">
        <color theme="0"/>
      </left>
      <right style="medium">
        <color indexed="64"/>
      </right>
      <top style="thin">
        <color indexed="64"/>
      </top>
      <bottom style="medium">
        <color indexed="64"/>
      </bottom>
      <diagonal/>
    </border>
    <border>
      <left/>
      <right style="thin">
        <color theme="0"/>
      </right>
      <top/>
      <bottom/>
      <diagonal/>
    </border>
    <border>
      <left style="thin">
        <color theme="0"/>
      </left>
      <right/>
      <top style="thin">
        <color theme="0"/>
      </top>
      <bottom/>
      <diagonal/>
    </border>
    <border>
      <left/>
      <right/>
      <top/>
      <bottom style="thin">
        <color theme="0"/>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medium">
        <color indexed="64"/>
      </left>
      <right style="thin">
        <color theme="0"/>
      </right>
      <top style="medium">
        <color indexed="64"/>
      </top>
      <bottom/>
      <diagonal/>
    </border>
    <border>
      <left style="medium">
        <color indexed="64"/>
      </left>
      <right style="thin">
        <color theme="0"/>
      </right>
      <top/>
      <bottom/>
      <diagonal/>
    </border>
    <border>
      <left/>
      <right style="medium">
        <color indexed="64"/>
      </right>
      <top style="thin">
        <color theme="0"/>
      </top>
      <bottom/>
      <diagonal/>
    </border>
  </borders>
  <cellStyleXfs count="358">
    <xf numFmtId="0" fontId="0" fillId="0" borderId="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18" fillId="3" borderId="0" applyNumberFormat="0" applyBorder="0" applyAlignment="0" applyProtection="0"/>
    <xf numFmtId="0" fontId="22" fillId="6" borderId="14" applyNumberFormat="0" applyAlignment="0" applyProtection="0"/>
    <xf numFmtId="0" fontId="24" fillId="7" borderId="17" applyNumberFormat="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6" fontId="1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6" fillId="0" borderId="0" applyNumberFormat="0" applyFill="0" applyBorder="0" applyAlignment="0" applyProtection="0"/>
    <xf numFmtId="0" fontId="17" fillId="2" borderId="0" applyNumberFormat="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20" fillId="5" borderId="14" applyNumberFormat="0" applyAlignment="0" applyProtection="0"/>
    <xf numFmtId="0" fontId="23" fillId="0" borderId="16" applyNumberFormat="0" applyFill="0" applyAlignment="0" applyProtection="0"/>
    <xf numFmtId="0" fontId="19" fillId="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8" borderId="18" applyNumberFormat="0" applyFont="0" applyAlignment="0" applyProtection="0"/>
    <xf numFmtId="0" fontId="21" fillId="6" borderId="15" applyNumberFormat="0" applyAlignment="0" applyProtection="0"/>
    <xf numFmtId="9" fontId="1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9" fillId="0" borderId="0" applyNumberFormat="0" applyFill="0" applyBorder="0" applyAlignment="0" applyProtection="0"/>
    <xf numFmtId="0" fontId="27" fillId="0" borderId="19" applyNumberFormat="0" applyFill="0" applyAlignment="0" applyProtection="0"/>
    <xf numFmtId="0" fontId="25" fillId="0" borderId="0" applyNumberFormat="0" applyFill="0" applyBorder="0" applyAlignment="0" applyProtection="0"/>
  </cellStyleXfs>
  <cellXfs count="194">
    <xf numFmtId="0" fontId="0" fillId="0" borderId="0" xfId="0"/>
    <xf numFmtId="0" fontId="0" fillId="33" borderId="0" xfId="0" applyFill="1"/>
    <xf numFmtId="0" fontId="30" fillId="33" borderId="0" xfId="0" applyFont="1" applyFill="1"/>
    <xf numFmtId="0" fontId="0" fillId="33" borderId="0" xfId="0" applyFont="1" applyFill="1"/>
    <xf numFmtId="0" fontId="0" fillId="0" borderId="0" xfId="0" applyFill="1"/>
    <xf numFmtId="0" fontId="0" fillId="0" borderId="0" xfId="0"/>
    <xf numFmtId="165" fontId="27" fillId="0" borderId="0" xfId="0" applyNumberFormat="1" applyFont="1"/>
    <xf numFmtId="0" fontId="0" fillId="0" borderId="0" xfId="0"/>
    <xf numFmtId="0" fontId="31" fillId="33" borderId="0" xfId="0" applyFont="1" applyFill="1" applyBorder="1"/>
    <xf numFmtId="0" fontId="0" fillId="0" borderId="0" xfId="0"/>
    <xf numFmtId="0" fontId="0" fillId="0" borderId="0" xfId="0"/>
    <xf numFmtId="0" fontId="27" fillId="0" borderId="0" xfId="0" applyFont="1"/>
    <xf numFmtId="0" fontId="0" fillId="0" borderId="0" xfId="0" applyFill="1"/>
    <xf numFmtId="165" fontId="0" fillId="0" borderId="0" xfId="0" applyNumberFormat="1"/>
    <xf numFmtId="0" fontId="27" fillId="34" borderId="20" xfId="0" applyFont="1" applyFill="1" applyBorder="1" applyAlignment="1">
      <alignment horizontal="left" wrapText="1"/>
    </xf>
    <xf numFmtId="0" fontId="0" fillId="34" borderId="20" xfId="0" applyFill="1" applyBorder="1" applyAlignment="1">
      <alignment horizontal="left" wrapText="1" indent="1"/>
    </xf>
    <xf numFmtId="0" fontId="0" fillId="34" borderId="21" xfId="0" applyFill="1" applyBorder="1" applyAlignment="1">
      <alignment horizontal="left" wrapText="1" indent="1"/>
    </xf>
    <xf numFmtId="0" fontId="32" fillId="33" borderId="0" xfId="0" applyFont="1" applyFill="1"/>
    <xf numFmtId="3" fontId="0" fillId="0" borderId="0" xfId="0" applyNumberFormat="1"/>
    <xf numFmtId="0" fontId="33" fillId="33" borderId="0" xfId="0" applyFont="1" applyFill="1"/>
    <xf numFmtId="0" fontId="34" fillId="35" borderId="0" xfId="0" applyFont="1" applyFill="1" applyBorder="1" applyAlignment="1">
      <alignment horizontal="center"/>
    </xf>
    <xf numFmtId="0" fontId="34" fillId="35" borderId="22" xfId="0" applyFont="1" applyFill="1" applyBorder="1" applyAlignment="1">
      <alignment horizontal="center"/>
    </xf>
    <xf numFmtId="0" fontId="0" fillId="0" borderId="0" xfId="0" applyFill="1" applyBorder="1"/>
    <xf numFmtId="0" fontId="31" fillId="35" borderId="22" xfId="0" applyFont="1" applyFill="1" applyBorder="1" applyAlignment="1">
      <alignment horizontal="center"/>
    </xf>
    <xf numFmtId="0" fontId="30" fillId="35" borderId="23" xfId="0" applyFont="1" applyFill="1" applyBorder="1" applyAlignment="1">
      <alignment horizontal="center" vertical="center" wrapText="1"/>
    </xf>
    <xf numFmtId="0" fontId="27" fillId="0" borderId="0" xfId="0" applyFont="1" applyFill="1" applyBorder="1" applyAlignment="1">
      <alignment horizontal="center"/>
    </xf>
    <xf numFmtId="0" fontId="30" fillId="35" borderId="24" xfId="0" applyFont="1" applyFill="1" applyBorder="1" applyAlignment="1">
      <alignment horizontal="center" wrapText="1"/>
    </xf>
    <xf numFmtId="0" fontId="33" fillId="0" borderId="0" xfId="0" applyFont="1" applyFill="1" applyBorder="1" applyAlignment="1">
      <alignment vertical="center"/>
    </xf>
    <xf numFmtId="0" fontId="33" fillId="0" borderId="25" xfId="0" applyFont="1" applyFill="1" applyBorder="1" applyAlignment="1">
      <alignment vertical="center"/>
    </xf>
    <xf numFmtId="0" fontId="0" fillId="33" borderId="0" xfId="0" applyFill="1" applyAlignment="1">
      <alignment vertical="center"/>
    </xf>
    <xf numFmtId="0" fontId="31" fillId="35" borderId="0" xfId="0" applyFont="1" applyFill="1" applyBorder="1" applyAlignment="1">
      <alignment horizontal="center"/>
    </xf>
    <xf numFmtId="0" fontId="30" fillId="35" borderId="26" xfId="0" applyFont="1" applyFill="1" applyBorder="1" applyAlignment="1">
      <alignment horizontal="center" wrapText="1"/>
    </xf>
    <xf numFmtId="0" fontId="0" fillId="0" borderId="0" xfId="0"/>
    <xf numFmtId="168" fontId="27" fillId="0" borderId="0" xfId="0" applyNumberFormat="1" applyFont="1" applyFill="1"/>
    <xf numFmtId="168" fontId="0" fillId="0" borderId="27" xfId="0" applyNumberFormat="1" applyFont="1" applyFill="1" applyBorder="1"/>
    <xf numFmtId="168" fontId="0" fillId="0" borderId="0" xfId="0" applyNumberFormat="1" applyFill="1"/>
    <xf numFmtId="168" fontId="0" fillId="0" borderId="28" xfId="0" applyNumberFormat="1" applyFont="1" applyFill="1" applyBorder="1"/>
    <xf numFmtId="0" fontId="0" fillId="0" borderId="0" xfId="0" applyAlignment="1">
      <alignment vertical="center"/>
    </xf>
    <xf numFmtId="0" fontId="30" fillId="35" borderId="26" xfId="0" applyFont="1" applyFill="1" applyBorder="1" applyAlignment="1">
      <alignment horizontal="center" vertical="center" wrapText="1"/>
    </xf>
    <xf numFmtId="168" fontId="31" fillId="0" borderId="29" xfId="0" applyNumberFormat="1" applyFont="1" applyFill="1" applyBorder="1"/>
    <xf numFmtId="168" fontId="31" fillId="0" borderId="30" xfId="0" applyNumberFormat="1" applyFont="1" applyFill="1" applyBorder="1"/>
    <xf numFmtId="168" fontId="31" fillId="0" borderId="31" xfId="0" applyNumberFormat="1" applyFont="1" applyFill="1" applyBorder="1"/>
    <xf numFmtId="0" fontId="31" fillId="33" borderId="0" xfId="0" applyFont="1" applyFill="1" applyAlignment="1">
      <alignment horizontal="right"/>
    </xf>
    <xf numFmtId="0" fontId="25" fillId="0" borderId="0" xfId="0" applyFont="1"/>
    <xf numFmtId="168" fontId="35" fillId="0" borderId="32" xfId="0" applyNumberFormat="1" applyFont="1" applyFill="1" applyBorder="1"/>
    <xf numFmtId="169" fontId="35" fillId="0" borderId="32" xfId="0" applyNumberFormat="1" applyFont="1" applyFill="1" applyBorder="1"/>
    <xf numFmtId="0" fontId="34" fillId="0" borderId="0" xfId="0" applyFont="1"/>
    <xf numFmtId="0" fontId="34" fillId="33" borderId="0" xfId="0" applyFont="1" applyFill="1"/>
    <xf numFmtId="0" fontId="36" fillId="0" borderId="0" xfId="0" applyFont="1" applyFill="1"/>
    <xf numFmtId="168" fontId="37" fillId="0" borderId="33" xfId="0" applyNumberFormat="1" applyFont="1" applyFill="1" applyBorder="1" applyAlignment="1">
      <alignment wrapText="1"/>
    </xf>
    <xf numFmtId="170" fontId="38" fillId="0" borderId="34" xfId="0" applyNumberFormat="1" applyFont="1" applyFill="1" applyBorder="1"/>
    <xf numFmtId="168" fontId="31" fillId="0" borderId="35" xfId="0" applyNumberFormat="1" applyFont="1" applyFill="1" applyBorder="1"/>
    <xf numFmtId="168" fontId="0" fillId="0" borderId="25" xfId="0" applyNumberFormat="1" applyFont="1" applyFill="1" applyBorder="1"/>
    <xf numFmtId="168" fontId="39" fillId="0" borderId="1" xfId="0" applyNumberFormat="1" applyFont="1" applyFill="1" applyBorder="1"/>
    <xf numFmtId="168" fontId="27" fillId="35" borderId="36" xfId="0" applyNumberFormat="1" applyFont="1" applyFill="1" applyBorder="1" applyAlignment="1">
      <alignment wrapText="1"/>
    </xf>
    <xf numFmtId="168" fontId="39" fillId="0" borderId="37" xfId="0" applyNumberFormat="1" applyFont="1" applyFill="1" applyBorder="1"/>
    <xf numFmtId="168" fontId="27" fillId="0" borderId="38" xfId="0" applyNumberFormat="1" applyFont="1" applyFill="1" applyBorder="1" applyAlignment="1">
      <alignment wrapText="1"/>
    </xf>
    <xf numFmtId="168" fontId="30" fillId="0" borderId="2" xfId="0" applyNumberFormat="1" applyFont="1" applyFill="1" applyBorder="1"/>
    <xf numFmtId="168" fontId="30" fillId="35" borderId="39" xfId="0" applyNumberFormat="1" applyFont="1" applyFill="1" applyBorder="1" applyAlignment="1">
      <alignment wrapText="1"/>
    </xf>
    <xf numFmtId="170" fontId="37" fillId="0" borderId="34" xfId="0" applyNumberFormat="1" applyFont="1" applyFill="1" applyBorder="1"/>
    <xf numFmtId="0" fontId="30" fillId="35" borderId="2" xfId="0" applyFont="1" applyFill="1" applyBorder="1" applyAlignment="1">
      <alignment horizontal="left" wrapText="1"/>
    </xf>
    <xf numFmtId="0" fontId="27" fillId="35" borderId="1" xfId="0" applyFont="1" applyFill="1" applyBorder="1" applyAlignment="1">
      <alignment horizontal="left" wrapText="1"/>
    </xf>
    <xf numFmtId="0" fontId="27" fillId="34" borderId="37" xfId="0" applyFont="1" applyFill="1" applyBorder="1" applyAlignment="1">
      <alignment horizontal="left" wrapText="1"/>
    </xf>
    <xf numFmtId="0" fontId="27" fillId="34" borderId="40" xfId="0" applyFont="1" applyFill="1" applyBorder="1" applyAlignment="1">
      <alignment horizontal="left" wrapText="1"/>
    </xf>
    <xf numFmtId="168" fontId="34" fillId="0" borderId="0" xfId="0" applyNumberFormat="1" applyFont="1" applyFill="1" applyBorder="1"/>
    <xf numFmtId="0" fontId="40" fillId="0" borderId="0" xfId="0" applyFont="1"/>
    <xf numFmtId="168" fontId="40" fillId="0" borderId="27" xfId="0" applyNumberFormat="1" applyFont="1" applyFill="1" applyBorder="1"/>
    <xf numFmtId="9" fontId="40" fillId="0" borderId="28" xfId="278" applyFont="1" applyFill="1" applyBorder="1"/>
    <xf numFmtId="9" fontId="40" fillId="0" borderId="25" xfId="278" applyFont="1" applyFill="1" applyBorder="1"/>
    <xf numFmtId="9" fontId="40" fillId="0" borderId="27" xfId="278" applyFont="1" applyFill="1" applyBorder="1"/>
    <xf numFmtId="9" fontId="41" fillId="0" borderId="38" xfId="278" applyFont="1" applyFill="1" applyBorder="1" applyAlignment="1">
      <alignment wrapText="1"/>
    </xf>
    <xf numFmtId="9" fontId="40" fillId="0" borderId="0" xfId="278" applyFont="1"/>
    <xf numFmtId="0" fontId="40" fillId="33" borderId="0" xfId="0" applyFont="1" applyFill="1"/>
    <xf numFmtId="168" fontId="41" fillId="0" borderId="0" xfId="0" applyNumberFormat="1" applyFont="1" applyFill="1" applyBorder="1" applyAlignment="1">
      <alignment wrapText="1"/>
    </xf>
    <xf numFmtId="0" fontId="42" fillId="35" borderId="0" xfId="0" applyFont="1" applyFill="1" applyBorder="1" applyAlignment="1">
      <alignment horizontal="center" vertical="center"/>
    </xf>
    <xf numFmtId="0" fontId="40" fillId="0" borderId="0" xfId="0" applyFont="1" applyFill="1"/>
    <xf numFmtId="0" fontId="43" fillId="36" borderId="0" xfId="0" applyFont="1" applyFill="1" applyBorder="1" applyAlignment="1">
      <alignment horizontal="center" vertical="center"/>
    </xf>
    <xf numFmtId="0" fontId="41" fillId="35" borderId="0" xfId="0" applyFont="1" applyFill="1" applyBorder="1" applyAlignment="1">
      <alignment horizontal="center" vertical="center" wrapText="1"/>
    </xf>
    <xf numFmtId="168" fontId="27" fillId="35" borderId="41" xfId="0" applyNumberFormat="1" applyFont="1" applyFill="1" applyBorder="1" applyAlignment="1">
      <alignment wrapText="1"/>
    </xf>
    <xf numFmtId="9" fontId="41" fillId="35" borderId="3" xfId="278" applyFont="1" applyFill="1" applyBorder="1" applyAlignment="1">
      <alignment wrapText="1"/>
    </xf>
    <xf numFmtId="168" fontId="27" fillId="35" borderId="4" xfId="0" applyNumberFormat="1" applyFont="1" applyFill="1" applyBorder="1" applyAlignment="1">
      <alignment wrapText="1"/>
    </xf>
    <xf numFmtId="9" fontId="41" fillId="35" borderId="42" xfId="278" applyFont="1" applyFill="1" applyBorder="1" applyAlignment="1">
      <alignment wrapText="1"/>
    </xf>
    <xf numFmtId="168" fontId="30" fillId="35" borderId="5" xfId="0" applyNumberFormat="1" applyFont="1" applyFill="1" applyBorder="1" applyAlignment="1">
      <alignment wrapText="1"/>
    </xf>
    <xf numFmtId="9" fontId="44" fillId="35" borderId="43" xfId="278" applyFont="1" applyFill="1" applyBorder="1" applyAlignment="1">
      <alignment wrapText="1"/>
    </xf>
    <xf numFmtId="0" fontId="45" fillId="33" borderId="0" xfId="0" applyFont="1" applyFill="1"/>
    <xf numFmtId="0" fontId="31" fillId="0" borderId="0" xfId="0" applyFont="1" applyFill="1" applyBorder="1"/>
    <xf numFmtId="0" fontId="0" fillId="34" borderId="20" xfId="0" applyFill="1" applyBorder="1" applyAlignment="1">
      <alignment horizontal="center" wrapText="1"/>
    </xf>
    <xf numFmtId="168" fontId="0" fillId="0" borderId="0" xfId="0" applyNumberFormat="1"/>
    <xf numFmtId="171" fontId="0" fillId="0" borderId="0" xfId="0" applyNumberFormat="1"/>
    <xf numFmtId="168" fontId="0" fillId="33" borderId="0" xfId="0" applyNumberFormat="1" applyFill="1"/>
    <xf numFmtId="0" fontId="46" fillId="0" borderId="0" xfId="0" applyFont="1" applyFill="1"/>
    <xf numFmtId="0" fontId="47" fillId="0" borderId="0" xfId="0" applyFont="1" applyFill="1"/>
    <xf numFmtId="0" fontId="31" fillId="0" borderId="0" xfId="0" quotePrefix="1" applyFont="1" applyFill="1" applyAlignment="1">
      <alignment horizontal="left" wrapText="1"/>
    </xf>
    <xf numFmtId="0" fontId="39" fillId="0" borderId="0" xfId="0" applyFont="1" applyAlignment="1">
      <alignment horizontal="left" indent="2"/>
    </xf>
    <xf numFmtId="0" fontId="31" fillId="0" borderId="0" xfId="0" applyFont="1" applyAlignment="1">
      <alignment horizontal="left" indent="4"/>
    </xf>
    <xf numFmtId="0" fontId="48" fillId="0" borderId="0" xfId="0" applyFont="1"/>
    <xf numFmtId="170" fontId="41" fillId="0" borderId="0" xfId="0" applyNumberFormat="1" applyFont="1" applyFill="1" applyBorder="1"/>
    <xf numFmtId="170" fontId="38" fillId="0" borderId="0" xfId="0" applyNumberFormat="1" applyFont="1" applyFill="1" applyBorder="1"/>
    <xf numFmtId="0" fontId="31" fillId="33" borderId="0" xfId="0" quotePrefix="1" applyFont="1" applyFill="1" applyBorder="1" applyAlignment="1">
      <alignment wrapText="1"/>
    </xf>
    <xf numFmtId="0" fontId="0" fillId="33" borderId="0" xfId="0" applyFill="1" applyAlignment="1">
      <alignment horizontal="right"/>
    </xf>
    <xf numFmtId="164" fontId="13" fillId="0" borderId="0" xfId="28" applyFont="1"/>
    <xf numFmtId="172" fontId="13" fillId="0" borderId="0" xfId="28" applyNumberFormat="1" applyFont="1"/>
    <xf numFmtId="173" fontId="31" fillId="0" borderId="31" xfId="0" applyNumberFormat="1" applyFont="1" applyFill="1" applyBorder="1"/>
    <xf numFmtId="174" fontId="31" fillId="0" borderId="31" xfId="0" applyNumberFormat="1" applyFont="1" applyFill="1" applyBorder="1"/>
    <xf numFmtId="174" fontId="0" fillId="0" borderId="27" xfId="0" applyNumberFormat="1" applyFont="1" applyFill="1" applyBorder="1"/>
    <xf numFmtId="0" fontId="31" fillId="0" borderId="0" xfId="0" applyFont="1" applyFill="1" applyAlignment="1"/>
    <xf numFmtId="0" fontId="49" fillId="0" borderId="0" xfId="0" applyFont="1"/>
    <xf numFmtId="0" fontId="49" fillId="33" borderId="0" xfId="0" applyFont="1" applyFill="1"/>
    <xf numFmtId="164" fontId="49" fillId="0" borderId="0" xfId="0" applyNumberFormat="1" applyFont="1"/>
    <xf numFmtId="175" fontId="50" fillId="0" borderId="0" xfId="0" applyNumberFormat="1" applyFont="1"/>
    <xf numFmtId="0" fontId="49" fillId="33" borderId="0" xfId="0" applyFont="1" applyFill="1" applyAlignment="1">
      <alignment horizontal="right"/>
    </xf>
    <xf numFmtId="164" fontId="49" fillId="33" borderId="0" xfId="28" applyFont="1" applyFill="1"/>
    <xf numFmtId="175" fontId="49" fillId="0" borderId="0" xfId="0" applyNumberFormat="1" applyFont="1"/>
    <xf numFmtId="168" fontId="31" fillId="0" borderId="0" xfId="0" applyNumberFormat="1" applyFont="1" applyFill="1" applyBorder="1"/>
    <xf numFmtId="168" fontId="0" fillId="0" borderId="0" xfId="0" applyNumberFormat="1" applyFont="1" applyFill="1" applyBorder="1"/>
    <xf numFmtId="0" fontId="31" fillId="33" borderId="0" xfId="0" applyFont="1" applyFill="1" applyAlignment="1">
      <alignment horizontal="left" wrapText="1"/>
    </xf>
    <xf numFmtId="0" fontId="30" fillId="35" borderId="0" xfId="0" applyFont="1" applyFill="1" applyBorder="1" applyAlignment="1">
      <alignment horizontal="center" vertical="center" wrapText="1"/>
    </xf>
    <xf numFmtId="0" fontId="30" fillId="35" borderId="44" xfId="0" applyFont="1" applyFill="1" applyBorder="1" applyAlignment="1">
      <alignment horizontal="center" vertical="center" wrapText="1"/>
    </xf>
    <xf numFmtId="0" fontId="31" fillId="33" borderId="0" xfId="0" applyFont="1" applyFill="1" applyAlignment="1">
      <alignment horizontal="right" vertical="center"/>
    </xf>
    <xf numFmtId="0" fontId="31" fillId="33" borderId="0" xfId="0" applyFont="1" applyFill="1" applyAlignment="1">
      <alignment horizontal="left" wrapText="1"/>
    </xf>
    <xf numFmtId="0" fontId="31" fillId="33" borderId="0" xfId="0" applyFont="1" applyFill="1" applyAlignment="1">
      <alignment vertical="center"/>
    </xf>
    <xf numFmtId="0" fontId="31" fillId="33" borderId="0" xfId="0" applyFont="1" applyFill="1" applyAlignment="1">
      <alignment vertical="center"/>
    </xf>
    <xf numFmtId="9" fontId="41" fillId="35" borderId="3" xfId="278" applyNumberFormat="1" applyFont="1" applyFill="1" applyBorder="1" applyAlignment="1">
      <alignment wrapText="1"/>
    </xf>
    <xf numFmtId="9" fontId="40" fillId="0" borderId="27" xfId="278" applyNumberFormat="1" applyFont="1" applyFill="1" applyBorder="1"/>
    <xf numFmtId="9" fontId="41" fillId="35" borderId="42" xfId="278" applyNumberFormat="1" applyFont="1" applyFill="1" applyBorder="1" applyAlignment="1">
      <alignment wrapText="1"/>
    </xf>
    <xf numFmtId="0" fontId="31" fillId="0" borderId="0" xfId="0" quotePrefix="1" applyFont="1" applyFill="1" applyAlignment="1">
      <alignment wrapText="1"/>
    </xf>
    <xf numFmtId="0" fontId="45" fillId="0" borderId="0" xfId="0" applyFont="1" applyAlignment="1">
      <alignment horizontal="left" indent="4"/>
    </xf>
    <xf numFmtId="0" fontId="39" fillId="0" borderId="0" xfId="0" applyFont="1" applyAlignment="1">
      <alignment horizontal="left" indent="4"/>
    </xf>
    <xf numFmtId="0" fontId="31" fillId="0" borderId="0" xfId="0" applyFont="1" applyAlignment="1">
      <alignment horizontal="left" indent="2"/>
    </xf>
    <xf numFmtId="9" fontId="41" fillId="0" borderId="38" xfId="278" applyNumberFormat="1" applyFont="1" applyFill="1" applyBorder="1" applyAlignment="1">
      <alignment wrapText="1"/>
    </xf>
    <xf numFmtId="0" fontId="1" fillId="0" borderId="0" xfId="0" applyFont="1" applyAlignment="1">
      <alignment horizontal="left" indent="4"/>
    </xf>
    <xf numFmtId="0" fontId="31" fillId="33" borderId="0" xfId="0" applyFont="1" applyFill="1" applyAlignment="1">
      <alignment horizontal="left" wrapText="1"/>
    </xf>
    <xf numFmtId="0" fontId="30" fillId="35" borderId="44" xfId="0" applyFont="1" applyFill="1" applyBorder="1" applyAlignment="1">
      <alignment horizontal="center" vertical="center" wrapText="1"/>
    </xf>
    <xf numFmtId="0" fontId="31" fillId="33" borderId="0" xfId="0" applyFont="1" applyFill="1" applyAlignment="1">
      <alignment vertical="center"/>
    </xf>
    <xf numFmtId="176" fontId="31" fillId="0" borderId="31" xfId="0" applyNumberFormat="1" applyFont="1" applyFill="1" applyBorder="1"/>
    <xf numFmtId="0" fontId="30" fillId="35" borderId="44" xfId="0" applyFont="1" applyFill="1" applyBorder="1" applyAlignment="1">
      <alignment horizontal="center" vertical="center" wrapText="1"/>
    </xf>
    <xf numFmtId="0" fontId="31" fillId="33" borderId="0" xfId="0" applyFont="1" applyFill="1" applyAlignment="1">
      <alignment horizontal="left" wrapText="1"/>
    </xf>
    <xf numFmtId="0" fontId="30" fillId="35" borderId="44" xfId="0" applyFont="1" applyFill="1" applyBorder="1" applyAlignment="1">
      <alignment horizontal="center" vertical="center" wrapText="1"/>
    </xf>
    <xf numFmtId="0" fontId="31" fillId="33" borderId="0" xfId="0" applyFont="1" applyFill="1" applyAlignment="1">
      <alignment vertical="center"/>
    </xf>
    <xf numFmtId="0" fontId="31" fillId="33" borderId="0" xfId="0" applyFont="1" applyFill="1" applyAlignment="1">
      <alignment horizontal="left" wrapText="1"/>
    </xf>
    <xf numFmtId="0" fontId="31" fillId="33" borderId="0" xfId="0" applyFont="1" applyFill="1" applyAlignment="1">
      <alignment horizontal="left" wrapText="1"/>
    </xf>
    <xf numFmtId="0" fontId="31" fillId="33" borderId="0" xfId="0" applyFont="1" applyFill="1" applyAlignment="1">
      <alignment horizontal="left" wrapText="1"/>
    </xf>
    <xf numFmtId="0" fontId="31" fillId="0" borderId="0" xfId="0" applyFont="1" applyFill="1" applyAlignment="1">
      <alignment horizontal="left" indent="6"/>
    </xf>
    <xf numFmtId="0" fontId="31" fillId="0" borderId="0" xfId="0" applyFont="1" applyFill="1" applyAlignment="1">
      <alignment horizontal="left" indent="4"/>
    </xf>
    <xf numFmtId="0" fontId="31" fillId="0" borderId="0" xfId="0" applyFont="1" applyFill="1" applyBorder="1" applyAlignment="1"/>
    <xf numFmtId="0" fontId="31" fillId="0" borderId="0" xfId="0" applyFont="1" applyFill="1" applyBorder="1" applyAlignment="1">
      <alignment wrapText="1"/>
    </xf>
    <xf numFmtId="9" fontId="40" fillId="0" borderId="28" xfId="278" applyNumberFormat="1" applyFont="1" applyFill="1" applyBorder="1"/>
    <xf numFmtId="0" fontId="0" fillId="34" borderId="0" xfId="0" applyFill="1" applyBorder="1" applyAlignment="1">
      <alignment horizontal="left" wrapText="1" indent="1"/>
    </xf>
    <xf numFmtId="0" fontId="30" fillId="0" borderId="6" xfId="0" applyFont="1" applyFill="1" applyBorder="1" applyAlignment="1">
      <alignment horizontal="left" vertical="center" wrapText="1"/>
    </xf>
    <xf numFmtId="174" fontId="27" fillId="0" borderId="27" xfId="0" applyNumberFormat="1" applyFont="1" applyFill="1" applyBorder="1"/>
    <xf numFmtId="0" fontId="31" fillId="33" borderId="0" xfId="0" applyFont="1" applyFill="1" applyAlignment="1">
      <alignment vertical="center"/>
    </xf>
    <xf numFmtId="0" fontId="1" fillId="0" borderId="0" xfId="0" applyFont="1" applyFill="1" applyAlignment="1">
      <alignment horizontal="left" indent="4"/>
    </xf>
    <xf numFmtId="0" fontId="31" fillId="0" borderId="0" xfId="0" quotePrefix="1" applyFont="1" applyFill="1" applyBorder="1" applyAlignment="1">
      <alignment wrapText="1"/>
    </xf>
    <xf numFmtId="176" fontId="0" fillId="0" borderId="0" xfId="0" applyNumberFormat="1"/>
    <xf numFmtId="177" fontId="0" fillId="0" borderId="0" xfId="0" applyNumberFormat="1"/>
    <xf numFmtId="43" fontId="0" fillId="0" borderId="0" xfId="0" applyNumberFormat="1"/>
    <xf numFmtId="9" fontId="0" fillId="0" borderId="0" xfId="278" applyFont="1"/>
    <xf numFmtId="0" fontId="46" fillId="0" borderId="0" xfId="0" applyFont="1" applyFill="1" applyAlignment="1">
      <alignment horizontal="left" wrapText="1"/>
    </xf>
    <xf numFmtId="0" fontId="31" fillId="0" borderId="0" xfId="0" quotePrefix="1" applyFont="1" applyFill="1" applyAlignment="1">
      <alignment horizontal="left" wrapText="1" indent="4"/>
    </xf>
    <xf numFmtId="0" fontId="31" fillId="0" borderId="0" xfId="0" applyFont="1" applyFill="1" applyBorder="1" applyAlignment="1">
      <alignment horizontal="left" wrapText="1"/>
    </xf>
    <xf numFmtId="0" fontId="51" fillId="34" borderId="27" xfId="0" applyFont="1" applyFill="1" applyBorder="1" applyAlignment="1">
      <alignment horizontal="left" vertical="center" wrapText="1"/>
    </xf>
    <xf numFmtId="0" fontId="51" fillId="34" borderId="20" xfId="0" applyFont="1" applyFill="1" applyBorder="1" applyAlignment="1">
      <alignment horizontal="left" vertical="center" wrapText="1"/>
    </xf>
    <xf numFmtId="0" fontId="52" fillId="36" borderId="0" xfId="0" applyFont="1" applyFill="1" applyBorder="1" applyAlignment="1">
      <alignment horizontal="center" vertical="center"/>
    </xf>
    <xf numFmtId="0" fontId="30" fillId="35" borderId="7" xfId="0" applyFont="1" applyFill="1" applyBorder="1" applyAlignment="1">
      <alignment horizontal="center" vertical="center" wrapText="1"/>
    </xf>
    <xf numFmtId="0" fontId="30" fillId="35" borderId="8" xfId="0" applyFont="1" applyFill="1" applyBorder="1" applyAlignment="1">
      <alignment horizontal="center" vertical="center" wrapText="1"/>
    </xf>
    <xf numFmtId="0" fontId="30" fillId="35" borderId="45" xfId="0" applyFont="1" applyFill="1" applyBorder="1" applyAlignment="1">
      <alignment horizontal="center" vertical="center" wrapText="1"/>
    </xf>
    <xf numFmtId="0" fontId="30" fillId="35" borderId="25" xfId="0" applyFont="1" applyFill="1" applyBorder="1" applyAlignment="1">
      <alignment horizontal="center" vertical="center" wrapText="1"/>
    </xf>
    <xf numFmtId="0" fontId="30" fillId="35" borderId="24" xfId="0" applyFont="1" applyFill="1" applyBorder="1" applyAlignment="1">
      <alignment horizontal="center" vertical="center" wrapText="1"/>
    </xf>
    <xf numFmtId="0" fontId="33" fillId="35" borderId="46" xfId="0" applyFont="1" applyFill="1" applyBorder="1" applyAlignment="1">
      <alignment horizontal="center" vertical="center"/>
    </xf>
    <xf numFmtId="0" fontId="30" fillId="35" borderId="45" xfId="0" applyFont="1" applyFill="1" applyBorder="1" applyAlignment="1">
      <alignment horizontal="center" vertical="center"/>
    </xf>
    <xf numFmtId="0" fontId="30" fillId="35" borderId="25" xfId="0" applyFont="1" applyFill="1" applyBorder="1" applyAlignment="1">
      <alignment horizontal="center" vertical="center"/>
    </xf>
    <xf numFmtId="0" fontId="30" fillId="35" borderId="24" xfId="0" applyFont="1" applyFill="1" applyBorder="1" applyAlignment="1">
      <alignment horizontal="center" vertical="center"/>
    </xf>
    <xf numFmtId="0" fontId="44" fillId="35" borderId="47" xfId="0" applyFont="1" applyFill="1" applyBorder="1" applyAlignment="1">
      <alignment horizontal="center" vertical="center" wrapText="1"/>
    </xf>
    <xf numFmtId="0" fontId="44" fillId="35" borderId="48" xfId="0" applyFont="1" applyFill="1" applyBorder="1" applyAlignment="1">
      <alignment horizontal="center" vertical="center" wrapText="1"/>
    </xf>
    <xf numFmtId="0" fontId="31" fillId="0" borderId="0" xfId="0" applyFont="1" applyFill="1" applyAlignment="1">
      <alignment horizontal="left" wrapText="1"/>
    </xf>
    <xf numFmtId="0" fontId="31" fillId="0" borderId="0" xfId="0" quotePrefix="1" applyFont="1" applyFill="1" applyAlignment="1">
      <alignment horizontal="left" wrapText="1" indent="6"/>
    </xf>
    <xf numFmtId="0" fontId="31" fillId="33" borderId="0" xfId="0" quotePrefix="1" applyFont="1" applyFill="1" applyBorder="1" applyAlignment="1">
      <alignment horizontal="left" wrapText="1" indent="4"/>
    </xf>
    <xf numFmtId="0" fontId="31" fillId="33" borderId="0" xfId="0" applyFont="1" applyFill="1" applyBorder="1" applyAlignment="1">
      <alignment horizontal="left" wrapText="1"/>
    </xf>
    <xf numFmtId="0" fontId="27" fillId="35" borderId="0" xfId="0" applyFont="1" applyFill="1" applyBorder="1" applyAlignment="1">
      <alignment horizontal="center" vertical="center" wrapText="1"/>
    </xf>
    <xf numFmtId="0" fontId="33" fillId="35" borderId="0" xfId="0" applyFont="1" applyFill="1" applyBorder="1" applyAlignment="1">
      <alignment horizontal="center" vertical="center"/>
    </xf>
    <xf numFmtId="0" fontId="30" fillId="35" borderId="49" xfId="0" applyFont="1" applyFill="1" applyBorder="1" applyAlignment="1">
      <alignment horizontal="center" vertical="center" wrapText="1"/>
    </xf>
    <xf numFmtId="0" fontId="30" fillId="35" borderId="50" xfId="0" applyFont="1" applyFill="1" applyBorder="1" applyAlignment="1">
      <alignment horizontal="center" vertical="center" wrapText="1"/>
    </xf>
    <xf numFmtId="0" fontId="31" fillId="33" borderId="0" xfId="0" applyFont="1" applyFill="1" applyAlignment="1">
      <alignment horizontal="right" vertical="center"/>
    </xf>
    <xf numFmtId="0" fontId="31" fillId="33" borderId="0" xfId="0" applyFont="1" applyFill="1" applyAlignment="1">
      <alignment vertical="center"/>
    </xf>
    <xf numFmtId="0" fontId="31" fillId="33" borderId="0" xfId="0" applyFont="1" applyFill="1" applyAlignment="1">
      <alignment horizontal="left" wrapText="1"/>
    </xf>
    <xf numFmtId="0" fontId="0" fillId="34" borderId="21" xfId="0" applyFill="1" applyBorder="1" applyAlignment="1">
      <alignment horizontal="left" vertical="center" wrapText="1" indent="1"/>
    </xf>
    <xf numFmtId="0" fontId="0" fillId="34" borderId="27" xfId="0" applyFill="1" applyBorder="1" applyAlignment="1">
      <alignment horizontal="left" vertical="center" wrapText="1" indent="1"/>
    </xf>
    <xf numFmtId="0" fontId="30" fillId="35" borderId="9" xfId="0" applyFont="1" applyFill="1" applyBorder="1" applyAlignment="1">
      <alignment horizontal="center" vertical="center" wrapText="1"/>
    </xf>
    <xf numFmtId="0" fontId="30" fillId="35" borderId="10" xfId="0" applyFont="1" applyFill="1" applyBorder="1" applyAlignment="1">
      <alignment horizontal="center" vertical="center" wrapText="1"/>
    </xf>
    <xf numFmtId="0" fontId="30" fillId="35" borderId="51" xfId="0" applyFont="1" applyFill="1" applyBorder="1" applyAlignment="1">
      <alignment horizontal="center" vertical="center"/>
    </xf>
    <xf numFmtId="0" fontId="0" fillId="34" borderId="0" xfId="0" applyFill="1" applyBorder="1" applyAlignment="1">
      <alignment horizontal="left" vertical="center" wrapText="1" indent="1"/>
    </xf>
    <xf numFmtId="0" fontId="30" fillId="34" borderId="21" xfId="0" applyFont="1" applyFill="1" applyBorder="1" applyAlignment="1">
      <alignment horizontal="center" wrapText="1"/>
    </xf>
    <xf numFmtId="0" fontId="30" fillId="34" borderId="0" xfId="0" applyFont="1" applyFill="1" applyBorder="1" applyAlignment="1">
      <alignment horizontal="center" wrapText="1"/>
    </xf>
    <xf numFmtId="0" fontId="30" fillId="34" borderId="27" xfId="0" applyFont="1" applyFill="1" applyBorder="1" applyAlignment="1">
      <alignment horizontal="center" wrapText="1"/>
    </xf>
  </cellXfs>
  <cellStyles count="35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10" xfId="29" xr:uid="{00000000-0005-0000-0000-00001C000000}"/>
    <cellStyle name="Comma 10 2" xfId="30" xr:uid="{00000000-0005-0000-0000-00001D000000}"/>
    <cellStyle name="Comma 11" xfId="31" xr:uid="{00000000-0005-0000-0000-00001E000000}"/>
    <cellStyle name="Comma 11 2" xfId="32" xr:uid="{00000000-0005-0000-0000-00001F000000}"/>
    <cellStyle name="Comma 12" xfId="33" xr:uid="{00000000-0005-0000-0000-000020000000}"/>
    <cellStyle name="Comma 12 2" xfId="34" xr:uid="{00000000-0005-0000-0000-000021000000}"/>
    <cellStyle name="Comma 13" xfId="35" xr:uid="{00000000-0005-0000-0000-000022000000}"/>
    <cellStyle name="Comma 13 2" xfId="36" xr:uid="{00000000-0005-0000-0000-000023000000}"/>
    <cellStyle name="Comma 14" xfId="37" xr:uid="{00000000-0005-0000-0000-000024000000}"/>
    <cellStyle name="Comma 14 2" xfId="38" xr:uid="{00000000-0005-0000-0000-000025000000}"/>
    <cellStyle name="Comma 15" xfId="39" xr:uid="{00000000-0005-0000-0000-000026000000}"/>
    <cellStyle name="Comma 15 2" xfId="40" xr:uid="{00000000-0005-0000-0000-000027000000}"/>
    <cellStyle name="Comma 16" xfId="41" xr:uid="{00000000-0005-0000-0000-000028000000}"/>
    <cellStyle name="Comma 16 2" xfId="42" xr:uid="{00000000-0005-0000-0000-000029000000}"/>
    <cellStyle name="Comma 17" xfId="43" xr:uid="{00000000-0005-0000-0000-00002A000000}"/>
    <cellStyle name="Comma 17 2" xfId="44" xr:uid="{00000000-0005-0000-0000-00002B000000}"/>
    <cellStyle name="Comma 18" xfId="45" xr:uid="{00000000-0005-0000-0000-00002C000000}"/>
    <cellStyle name="Comma 18 2" xfId="46" xr:uid="{00000000-0005-0000-0000-00002D000000}"/>
    <cellStyle name="Comma 19" xfId="47" xr:uid="{00000000-0005-0000-0000-00002E000000}"/>
    <cellStyle name="Comma 19 2" xfId="48" xr:uid="{00000000-0005-0000-0000-00002F000000}"/>
    <cellStyle name="Comma 2" xfId="49" xr:uid="{00000000-0005-0000-0000-000030000000}"/>
    <cellStyle name="Comma 2 10" xfId="50" xr:uid="{00000000-0005-0000-0000-000031000000}"/>
    <cellStyle name="Comma 2 2" xfId="51" xr:uid="{00000000-0005-0000-0000-000032000000}"/>
    <cellStyle name="Comma 2 33 2" xfId="52" xr:uid="{00000000-0005-0000-0000-000033000000}"/>
    <cellStyle name="Comma 2 33 2 2" xfId="53" xr:uid="{00000000-0005-0000-0000-000034000000}"/>
    <cellStyle name="Comma 20" xfId="54" xr:uid="{00000000-0005-0000-0000-000035000000}"/>
    <cellStyle name="Comma 20 2" xfId="55" xr:uid="{00000000-0005-0000-0000-000036000000}"/>
    <cellStyle name="Comma 21" xfId="56" xr:uid="{00000000-0005-0000-0000-000037000000}"/>
    <cellStyle name="Comma 21 2" xfId="57" xr:uid="{00000000-0005-0000-0000-000038000000}"/>
    <cellStyle name="Comma 22" xfId="58" xr:uid="{00000000-0005-0000-0000-000039000000}"/>
    <cellStyle name="Comma 22 2" xfId="59" xr:uid="{00000000-0005-0000-0000-00003A000000}"/>
    <cellStyle name="Comma 23" xfId="60" xr:uid="{00000000-0005-0000-0000-00003B000000}"/>
    <cellStyle name="Comma 23 2" xfId="61" xr:uid="{00000000-0005-0000-0000-00003C000000}"/>
    <cellStyle name="Comma 24" xfId="62" xr:uid="{00000000-0005-0000-0000-00003D000000}"/>
    <cellStyle name="Comma 24 2" xfId="63" xr:uid="{00000000-0005-0000-0000-00003E000000}"/>
    <cellStyle name="Comma 25" xfId="64" xr:uid="{00000000-0005-0000-0000-00003F000000}"/>
    <cellStyle name="Comma 25 2" xfId="65" xr:uid="{00000000-0005-0000-0000-000040000000}"/>
    <cellStyle name="Comma 26" xfId="66" xr:uid="{00000000-0005-0000-0000-000041000000}"/>
    <cellStyle name="Comma 26 2" xfId="67" xr:uid="{00000000-0005-0000-0000-000042000000}"/>
    <cellStyle name="Comma 27" xfId="68" xr:uid="{00000000-0005-0000-0000-000043000000}"/>
    <cellStyle name="Comma 27 2" xfId="69" xr:uid="{00000000-0005-0000-0000-000044000000}"/>
    <cellStyle name="Comma 28" xfId="70" xr:uid="{00000000-0005-0000-0000-000045000000}"/>
    <cellStyle name="Comma 28 2" xfId="71" xr:uid="{00000000-0005-0000-0000-000046000000}"/>
    <cellStyle name="Comma 29" xfId="72" xr:uid="{00000000-0005-0000-0000-000047000000}"/>
    <cellStyle name="Comma 29 2" xfId="73" xr:uid="{00000000-0005-0000-0000-000048000000}"/>
    <cellStyle name="Comma 3" xfId="74" xr:uid="{00000000-0005-0000-0000-000049000000}"/>
    <cellStyle name="Comma 3 2" xfId="75" xr:uid="{00000000-0005-0000-0000-00004A000000}"/>
    <cellStyle name="Comma 30" xfId="76" xr:uid="{00000000-0005-0000-0000-00004B000000}"/>
    <cellStyle name="Comma 30 2" xfId="77" xr:uid="{00000000-0005-0000-0000-00004C000000}"/>
    <cellStyle name="Comma 31" xfId="78" xr:uid="{00000000-0005-0000-0000-00004D000000}"/>
    <cellStyle name="Comma 31 2" xfId="79" xr:uid="{00000000-0005-0000-0000-00004E000000}"/>
    <cellStyle name="Comma 32" xfId="80" xr:uid="{00000000-0005-0000-0000-00004F000000}"/>
    <cellStyle name="Comma 32 2" xfId="81" xr:uid="{00000000-0005-0000-0000-000050000000}"/>
    <cellStyle name="Comma 33" xfId="82" xr:uid="{00000000-0005-0000-0000-000051000000}"/>
    <cellStyle name="Comma 33 2" xfId="83" xr:uid="{00000000-0005-0000-0000-000052000000}"/>
    <cellStyle name="Comma 34" xfId="84" xr:uid="{00000000-0005-0000-0000-000053000000}"/>
    <cellStyle name="Comma 34 2" xfId="85" xr:uid="{00000000-0005-0000-0000-000054000000}"/>
    <cellStyle name="Comma 35" xfId="86" xr:uid="{00000000-0005-0000-0000-000055000000}"/>
    <cellStyle name="Comma 35 2" xfId="87" xr:uid="{00000000-0005-0000-0000-000056000000}"/>
    <cellStyle name="Comma 36" xfId="88" xr:uid="{00000000-0005-0000-0000-000057000000}"/>
    <cellStyle name="Comma 36 2" xfId="89" xr:uid="{00000000-0005-0000-0000-000058000000}"/>
    <cellStyle name="Comma 37" xfId="90" xr:uid="{00000000-0005-0000-0000-000059000000}"/>
    <cellStyle name="Comma 37 2" xfId="91" xr:uid="{00000000-0005-0000-0000-00005A000000}"/>
    <cellStyle name="Comma 38" xfId="92" xr:uid="{00000000-0005-0000-0000-00005B000000}"/>
    <cellStyle name="Comma 38 2" xfId="93" xr:uid="{00000000-0005-0000-0000-00005C000000}"/>
    <cellStyle name="Comma 39" xfId="94" xr:uid="{00000000-0005-0000-0000-00005D000000}"/>
    <cellStyle name="Comma 39 2" xfId="95" xr:uid="{00000000-0005-0000-0000-00005E000000}"/>
    <cellStyle name="Comma 4" xfId="96" xr:uid="{00000000-0005-0000-0000-00005F000000}"/>
    <cellStyle name="Comma 4 2" xfId="97" xr:uid="{00000000-0005-0000-0000-000060000000}"/>
    <cellStyle name="Comma 40" xfId="98" xr:uid="{00000000-0005-0000-0000-000061000000}"/>
    <cellStyle name="Comma 40 2" xfId="99" xr:uid="{00000000-0005-0000-0000-000062000000}"/>
    <cellStyle name="Comma 41" xfId="100" xr:uid="{00000000-0005-0000-0000-000063000000}"/>
    <cellStyle name="Comma 41 2" xfId="101" xr:uid="{00000000-0005-0000-0000-000064000000}"/>
    <cellStyle name="Comma 42" xfId="102" xr:uid="{00000000-0005-0000-0000-000065000000}"/>
    <cellStyle name="Comma 42 2" xfId="103" xr:uid="{00000000-0005-0000-0000-000066000000}"/>
    <cellStyle name="Comma 43" xfId="104" xr:uid="{00000000-0005-0000-0000-000067000000}"/>
    <cellStyle name="Comma 43 2" xfId="105" xr:uid="{00000000-0005-0000-0000-000068000000}"/>
    <cellStyle name="Comma 44" xfId="106" xr:uid="{00000000-0005-0000-0000-000069000000}"/>
    <cellStyle name="Comma 44 2" xfId="107" xr:uid="{00000000-0005-0000-0000-00006A000000}"/>
    <cellStyle name="Comma 45" xfId="108" xr:uid="{00000000-0005-0000-0000-00006B000000}"/>
    <cellStyle name="Comma 45 2" xfId="109" xr:uid="{00000000-0005-0000-0000-00006C000000}"/>
    <cellStyle name="Comma 46" xfId="110" xr:uid="{00000000-0005-0000-0000-00006D000000}"/>
    <cellStyle name="Comma 46 2" xfId="111" xr:uid="{00000000-0005-0000-0000-00006E000000}"/>
    <cellStyle name="Comma 47" xfId="112" xr:uid="{00000000-0005-0000-0000-00006F000000}"/>
    <cellStyle name="Comma 47 2" xfId="113" xr:uid="{00000000-0005-0000-0000-000070000000}"/>
    <cellStyle name="Comma 48" xfId="114" xr:uid="{00000000-0005-0000-0000-000071000000}"/>
    <cellStyle name="Comma 48 2" xfId="115" xr:uid="{00000000-0005-0000-0000-000072000000}"/>
    <cellStyle name="Comma 49" xfId="116" xr:uid="{00000000-0005-0000-0000-000073000000}"/>
    <cellStyle name="Comma 49 2" xfId="117" xr:uid="{00000000-0005-0000-0000-000074000000}"/>
    <cellStyle name="Comma 5" xfId="118" xr:uid="{00000000-0005-0000-0000-000075000000}"/>
    <cellStyle name="Comma 5 2" xfId="119" xr:uid="{00000000-0005-0000-0000-000076000000}"/>
    <cellStyle name="Comma 50" xfId="120" xr:uid="{00000000-0005-0000-0000-000077000000}"/>
    <cellStyle name="Comma 50 2" xfId="121" xr:uid="{00000000-0005-0000-0000-000078000000}"/>
    <cellStyle name="Comma 51" xfId="122" xr:uid="{00000000-0005-0000-0000-000079000000}"/>
    <cellStyle name="Comma 51 2" xfId="123" xr:uid="{00000000-0005-0000-0000-00007A000000}"/>
    <cellStyle name="Comma 52" xfId="124" xr:uid="{00000000-0005-0000-0000-00007B000000}"/>
    <cellStyle name="Comma 52 2" xfId="125" xr:uid="{00000000-0005-0000-0000-00007C000000}"/>
    <cellStyle name="Comma 53" xfId="126" xr:uid="{00000000-0005-0000-0000-00007D000000}"/>
    <cellStyle name="Comma 53 2" xfId="127" xr:uid="{00000000-0005-0000-0000-00007E000000}"/>
    <cellStyle name="Comma 54" xfId="128" xr:uid="{00000000-0005-0000-0000-00007F000000}"/>
    <cellStyle name="Comma 54 2" xfId="129" xr:uid="{00000000-0005-0000-0000-000080000000}"/>
    <cellStyle name="Comma 55" xfId="130" xr:uid="{00000000-0005-0000-0000-000081000000}"/>
    <cellStyle name="Comma 55 2" xfId="131" xr:uid="{00000000-0005-0000-0000-000082000000}"/>
    <cellStyle name="Comma 56" xfId="132" xr:uid="{00000000-0005-0000-0000-000083000000}"/>
    <cellStyle name="Comma 56 2" xfId="133" xr:uid="{00000000-0005-0000-0000-000084000000}"/>
    <cellStyle name="Comma 57" xfId="134" xr:uid="{00000000-0005-0000-0000-000085000000}"/>
    <cellStyle name="Comma 57 2" xfId="135" xr:uid="{00000000-0005-0000-0000-000086000000}"/>
    <cellStyle name="Comma 58" xfId="136" xr:uid="{00000000-0005-0000-0000-000087000000}"/>
    <cellStyle name="Comma 58 2" xfId="137" xr:uid="{00000000-0005-0000-0000-000088000000}"/>
    <cellStyle name="Comma 59" xfId="138" xr:uid="{00000000-0005-0000-0000-000089000000}"/>
    <cellStyle name="Comma 59 2" xfId="139" xr:uid="{00000000-0005-0000-0000-00008A000000}"/>
    <cellStyle name="Comma 6" xfId="140" xr:uid="{00000000-0005-0000-0000-00008B000000}"/>
    <cellStyle name="Comma 6 2" xfId="141" xr:uid="{00000000-0005-0000-0000-00008C000000}"/>
    <cellStyle name="Comma 60" xfId="142" xr:uid="{00000000-0005-0000-0000-00008D000000}"/>
    <cellStyle name="Comma 60 2" xfId="143" xr:uid="{00000000-0005-0000-0000-00008E000000}"/>
    <cellStyle name="Comma 61" xfId="144" xr:uid="{00000000-0005-0000-0000-00008F000000}"/>
    <cellStyle name="Comma 61 2" xfId="145" xr:uid="{00000000-0005-0000-0000-000090000000}"/>
    <cellStyle name="Comma 62" xfId="146" xr:uid="{00000000-0005-0000-0000-000091000000}"/>
    <cellStyle name="Comma 62 2" xfId="147" xr:uid="{00000000-0005-0000-0000-000092000000}"/>
    <cellStyle name="Comma 63" xfId="148" xr:uid="{00000000-0005-0000-0000-000093000000}"/>
    <cellStyle name="Comma 63 2" xfId="149" xr:uid="{00000000-0005-0000-0000-000094000000}"/>
    <cellStyle name="Comma 64" xfId="150" xr:uid="{00000000-0005-0000-0000-000095000000}"/>
    <cellStyle name="Comma 64 2" xfId="151" xr:uid="{00000000-0005-0000-0000-000096000000}"/>
    <cellStyle name="Comma 65" xfId="152" xr:uid="{00000000-0005-0000-0000-000097000000}"/>
    <cellStyle name="Comma 65 2" xfId="153" xr:uid="{00000000-0005-0000-0000-000098000000}"/>
    <cellStyle name="Comma 66" xfId="154" xr:uid="{00000000-0005-0000-0000-000099000000}"/>
    <cellStyle name="Comma 66 2" xfId="155" xr:uid="{00000000-0005-0000-0000-00009A000000}"/>
    <cellStyle name="Comma 67" xfId="156" xr:uid="{00000000-0005-0000-0000-00009B000000}"/>
    <cellStyle name="Comma 67 2" xfId="157" xr:uid="{00000000-0005-0000-0000-00009C000000}"/>
    <cellStyle name="Comma 68" xfId="158" xr:uid="{00000000-0005-0000-0000-00009D000000}"/>
    <cellStyle name="Comma 68 2" xfId="159" xr:uid="{00000000-0005-0000-0000-00009E000000}"/>
    <cellStyle name="Comma 69" xfId="160" xr:uid="{00000000-0005-0000-0000-00009F000000}"/>
    <cellStyle name="Comma 69 2" xfId="161" xr:uid="{00000000-0005-0000-0000-0000A0000000}"/>
    <cellStyle name="Comma 7" xfId="162" xr:uid="{00000000-0005-0000-0000-0000A1000000}"/>
    <cellStyle name="Comma 7 2" xfId="163" xr:uid="{00000000-0005-0000-0000-0000A2000000}"/>
    <cellStyle name="Comma 70" xfId="164" xr:uid="{00000000-0005-0000-0000-0000A3000000}"/>
    <cellStyle name="Comma 70 2" xfId="165" xr:uid="{00000000-0005-0000-0000-0000A4000000}"/>
    <cellStyle name="Comma 71" xfId="166" xr:uid="{00000000-0005-0000-0000-0000A5000000}"/>
    <cellStyle name="Comma 71 2" xfId="167" xr:uid="{00000000-0005-0000-0000-0000A6000000}"/>
    <cellStyle name="Comma 72" xfId="168" xr:uid="{00000000-0005-0000-0000-0000A7000000}"/>
    <cellStyle name="Comma 72 2" xfId="169" xr:uid="{00000000-0005-0000-0000-0000A8000000}"/>
    <cellStyle name="Comma 73" xfId="170" xr:uid="{00000000-0005-0000-0000-0000A9000000}"/>
    <cellStyle name="Comma 73 2" xfId="171" xr:uid="{00000000-0005-0000-0000-0000AA000000}"/>
    <cellStyle name="Comma 74" xfId="172" xr:uid="{00000000-0005-0000-0000-0000AB000000}"/>
    <cellStyle name="Comma 74 2" xfId="173" xr:uid="{00000000-0005-0000-0000-0000AC000000}"/>
    <cellStyle name="Comma 75" xfId="174" xr:uid="{00000000-0005-0000-0000-0000AD000000}"/>
    <cellStyle name="Comma 75 2" xfId="175" xr:uid="{00000000-0005-0000-0000-0000AE000000}"/>
    <cellStyle name="Comma 76" xfId="176" xr:uid="{00000000-0005-0000-0000-0000AF000000}"/>
    <cellStyle name="Comma 76 2" xfId="177" xr:uid="{00000000-0005-0000-0000-0000B0000000}"/>
    <cellStyle name="Comma 77" xfId="178" xr:uid="{00000000-0005-0000-0000-0000B1000000}"/>
    <cellStyle name="Comma 77 2" xfId="179" xr:uid="{00000000-0005-0000-0000-0000B2000000}"/>
    <cellStyle name="Comma 78" xfId="180" xr:uid="{00000000-0005-0000-0000-0000B3000000}"/>
    <cellStyle name="Comma 78 2" xfId="181" xr:uid="{00000000-0005-0000-0000-0000B4000000}"/>
    <cellStyle name="Comma 78 2 2" xfId="182" xr:uid="{00000000-0005-0000-0000-0000B5000000}"/>
    <cellStyle name="Comma 79" xfId="183" xr:uid="{00000000-0005-0000-0000-0000B6000000}"/>
    <cellStyle name="Comma 8" xfId="184" xr:uid="{00000000-0005-0000-0000-0000B7000000}"/>
    <cellStyle name="Comma 8 2" xfId="185" xr:uid="{00000000-0005-0000-0000-0000B8000000}"/>
    <cellStyle name="Comma 9" xfId="186" xr:uid="{00000000-0005-0000-0000-0000B9000000}"/>
    <cellStyle name="Comma 9 2" xfId="187" xr:uid="{00000000-0005-0000-0000-0000BA000000}"/>
    <cellStyle name="Explanatory Text" xfId="188" builtinId="53" customBuiltin="1"/>
    <cellStyle name="Good" xfId="189" builtinId="26" customBuiltin="1"/>
    <cellStyle name="Heading 1" xfId="190" builtinId="16" customBuiltin="1"/>
    <cellStyle name="Heading 2" xfId="191" builtinId="17" customBuiltin="1"/>
    <cellStyle name="Heading 3" xfId="192" builtinId="18" customBuiltin="1"/>
    <cellStyle name="Heading 4" xfId="193" builtinId="19" customBuiltin="1"/>
    <cellStyle name="Input" xfId="194" builtinId="20" customBuiltin="1"/>
    <cellStyle name="Linked Cell" xfId="195" builtinId="24" customBuiltin="1"/>
    <cellStyle name="Neutral" xfId="196" builtinId="28" customBuiltin="1"/>
    <cellStyle name="Normal" xfId="0" builtinId="0"/>
    <cellStyle name="Normal 10" xfId="197" xr:uid="{00000000-0005-0000-0000-0000C5000000}"/>
    <cellStyle name="Normal 11" xfId="198" xr:uid="{00000000-0005-0000-0000-0000C6000000}"/>
    <cellStyle name="Normal 12" xfId="199" xr:uid="{00000000-0005-0000-0000-0000C7000000}"/>
    <cellStyle name="Normal 13" xfId="200" xr:uid="{00000000-0005-0000-0000-0000C8000000}"/>
    <cellStyle name="Normal 14" xfId="201" xr:uid="{00000000-0005-0000-0000-0000C9000000}"/>
    <cellStyle name="Normal 15" xfId="202" xr:uid="{00000000-0005-0000-0000-0000CA000000}"/>
    <cellStyle name="Normal 16" xfId="203" xr:uid="{00000000-0005-0000-0000-0000CB000000}"/>
    <cellStyle name="Normal 17" xfId="204" xr:uid="{00000000-0005-0000-0000-0000CC000000}"/>
    <cellStyle name="Normal 18" xfId="205" xr:uid="{00000000-0005-0000-0000-0000CD000000}"/>
    <cellStyle name="Normal 19" xfId="206" xr:uid="{00000000-0005-0000-0000-0000CE000000}"/>
    <cellStyle name="Normal 2" xfId="207" xr:uid="{00000000-0005-0000-0000-0000CF000000}"/>
    <cellStyle name="Normal 20" xfId="208" xr:uid="{00000000-0005-0000-0000-0000D0000000}"/>
    <cellStyle name="Normal 21" xfId="209" xr:uid="{00000000-0005-0000-0000-0000D1000000}"/>
    <cellStyle name="Normal 22" xfId="210" xr:uid="{00000000-0005-0000-0000-0000D2000000}"/>
    <cellStyle name="Normal 23" xfId="211" xr:uid="{00000000-0005-0000-0000-0000D3000000}"/>
    <cellStyle name="Normal 24" xfId="212" xr:uid="{00000000-0005-0000-0000-0000D4000000}"/>
    <cellStyle name="Normal 25" xfId="213" xr:uid="{00000000-0005-0000-0000-0000D5000000}"/>
    <cellStyle name="Normal 26" xfId="214" xr:uid="{00000000-0005-0000-0000-0000D6000000}"/>
    <cellStyle name="Normal 27" xfId="215" xr:uid="{00000000-0005-0000-0000-0000D7000000}"/>
    <cellStyle name="Normal 28" xfId="216" xr:uid="{00000000-0005-0000-0000-0000D8000000}"/>
    <cellStyle name="Normal 29" xfId="217" xr:uid="{00000000-0005-0000-0000-0000D9000000}"/>
    <cellStyle name="Normal 3" xfId="218" xr:uid="{00000000-0005-0000-0000-0000DA000000}"/>
    <cellStyle name="Normal 30" xfId="219" xr:uid="{00000000-0005-0000-0000-0000DB000000}"/>
    <cellStyle name="Normal 31" xfId="220" xr:uid="{00000000-0005-0000-0000-0000DC000000}"/>
    <cellStyle name="Normal 32" xfId="221" xr:uid="{00000000-0005-0000-0000-0000DD000000}"/>
    <cellStyle name="Normal 33" xfId="222" xr:uid="{00000000-0005-0000-0000-0000DE000000}"/>
    <cellStyle name="Normal 34" xfId="223" xr:uid="{00000000-0005-0000-0000-0000DF000000}"/>
    <cellStyle name="Normal 35" xfId="224" xr:uid="{00000000-0005-0000-0000-0000E0000000}"/>
    <cellStyle name="Normal 36" xfId="225" xr:uid="{00000000-0005-0000-0000-0000E1000000}"/>
    <cellStyle name="Normal 37" xfId="226" xr:uid="{00000000-0005-0000-0000-0000E2000000}"/>
    <cellStyle name="Normal 38" xfId="227" xr:uid="{00000000-0005-0000-0000-0000E3000000}"/>
    <cellStyle name="Normal 39" xfId="228" xr:uid="{00000000-0005-0000-0000-0000E4000000}"/>
    <cellStyle name="Normal 4" xfId="229" xr:uid="{00000000-0005-0000-0000-0000E5000000}"/>
    <cellStyle name="Normal 40" xfId="230" xr:uid="{00000000-0005-0000-0000-0000E6000000}"/>
    <cellStyle name="Normal 41" xfId="231" xr:uid="{00000000-0005-0000-0000-0000E7000000}"/>
    <cellStyle name="Normal 42" xfId="232" xr:uid="{00000000-0005-0000-0000-0000E8000000}"/>
    <cellStyle name="Normal 43" xfId="233" xr:uid="{00000000-0005-0000-0000-0000E9000000}"/>
    <cellStyle name="Normal 44" xfId="234" xr:uid="{00000000-0005-0000-0000-0000EA000000}"/>
    <cellStyle name="Normal 45" xfId="235" xr:uid="{00000000-0005-0000-0000-0000EB000000}"/>
    <cellStyle name="Normal 46" xfId="236" xr:uid="{00000000-0005-0000-0000-0000EC000000}"/>
    <cellStyle name="Normal 47" xfId="237" xr:uid="{00000000-0005-0000-0000-0000ED000000}"/>
    <cellStyle name="Normal 48" xfId="238" xr:uid="{00000000-0005-0000-0000-0000EE000000}"/>
    <cellStyle name="Normal 49" xfId="239" xr:uid="{00000000-0005-0000-0000-0000EF000000}"/>
    <cellStyle name="Normal 5" xfId="240" xr:uid="{00000000-0005-0000-0000-0000F0000000}"/>
    <cellStyle name="Normal 50" xfId="241" xr:uid="{00000000-0005-0000-0000-0000F1000000}"/>
    <cellStyle name="Normal 51" xfId="242" xr:uid="{00000000-0005-0000-0000-0000F2000000}"/>
    <cellStyle name="Normal 52" xfId="243" xr:uid="{00000000-0005-0000-0000-0000F3000000}"/>
    <cellStyle name="Normal 53" xfId="244" xr:uid="{00000000-0005-0000-0000-0000F4000000}"/>
    <cellStyle name="Normal 54" xfId="245" xr:uid="{00000000-0005-0000-0000-0000F5000000}"/>
    <cellStyle name="Normal 55" xfId="246" xr:uid="{00000000-0005-0000-0000-0000F6000000}"/>
    <cellStyle name="Normal 56" xfId="247" xr:uid="{00000000-0005-0000-0000-0000F7000000}"/>
    <cellStyle name="Normal 57" xfId="248" xr:uid="{00000000-0005-0000-0000-0000F8000000}"/>
    <cellStyle name="Normal 58" xfId="249" xr:uid="{00000000-0005-0000-0000-0000F9000000}"/>
    <cellStyle name="Normal 59" xfId="250" xr:uid="{00000000-0005-0000-0000-0000FA000000}"/>
    <cellStyle name="Normal 6" xfId="251" xr:uid="{00000000-0005-0000-0000-0000FB000000}"/>
    <cellStyle name="Normal 60" xfId="252" xr:uid="{00000000-0005-0000-0000-0000FC000000}"/>
    <cellStyle name="Normal 61" xfId="253" xr:uid="{00000000-0005-0000-0000-0000FD000000}"/>
    <cellStyle name="Normal 62" xfId="254" xr:uid="{00000000-0005-0000-0000-0000FE000000}"/>
    <cellStyle name="Normal 63" xfId="255" xr:uid="{00000000-0005-0000-0000-0000FF000000}"/>
    <cellStyle name="Normal 64" xfId="256" xr:uid="{00000000-0005-0000-0000-000000010000}"/>
    <cellStyle name="Normal 65" xfId="257" xr:uid="{00000000-0005-0000-0000-000001010000}"/>
    <cellStyle name="Normal 66" xfId="258" xr:uid="{00000000-0005-0000-0000-000002010000}"/>
    <cellStyle name="Normal 67" xfId="259" xr:uid="{00000000-0005-0000-0000-000003010000}"/>
    <cellStyle name="Normal 68" xfId="260" xr:uid="{00000000-0005-0000-0000-000004010000}"/>
    <cellStyle name="Normal 69" xfId="261" xr:uid="{00000000-0005-0000-0000-000005010000}"/>
    <cellStyle name="Normal 7" xfId="262" xr:uid="{00000000-0005-0000-0000-000006010000}"/>
    <cellStyle name="Normal 70" xfId="263" xr:uid="{00000000-0005-0000-0000-000007010000}"/>
    <cellStyle name="Normal 71" xfId="264" xr:uid="{00000000-0005-0000-0000-000008010000}"/>
    <cellStyle name="Normal 72" xfId="265" xr:uid="{00000000-0005-0000-0000-000009010000}"/>
    <cellStyle name="Normal 73" xfId="266" xr:uid="{00000000-0005-0000-0000-00000A010000}"/>
    <cellStyle name="Normal 74" xfId="267" xr:uid="{00000000-0005-0000-0000-00000B010000}"/>
    <cellStyle name="Normal 75" xfId="268" xr:uid="{00000000-0005-0000-0000-00000C010000}"/>
    <cellStyle name="Normal 76" xfId="269" xr:uid="{00000000-0005-0000-0000-00000D010000}"/>
    <cellStyle name="Normal 77" xfId="270" xr:uid="{00000000-0005-0000-0000-00000E010000}"/>
    <cellStyle name="Normal 78" xfId="271" xr:uid="{00000000-0005-0000-0000-00000F010000}"/>
    <cellStyle name="Normal 79" xfId="272" xr:uid="{00000000-0005-0000-0000-000010010000}"/>
    <cellStyle name="Normal 79 2" xfId="273" xr:uid="{00000000-0005-0000-0000-000011010000}"/>
    <cellStyle name="Normal 8" xfId="274" xr:uid="{00000000-0005-0000-0000-000012010000}"/>
    <cellStyle name="Normal 9" xfId="275" xr:uid="{00000000-0005-0000-0000-000013010000}"/>
    <cellStyle name="Note" xfId="276" builtinId="10" customBuiltin="1"/>
    <cellStyle name="Output" xfId="277" builtinId="21" customBuiltin="1"/>
    <cellStyle name="Percent" xfId="278" builtinId="5"/>
    <cellStyle name="Percent 10" xfId="279" xr:uid="{00000000-0005-0000-0000-000017010000}"/>
    <cellStyle name="Percent 11" xfId="280" xr:uid="{00000000-0005-0000-0000-000018010000}"/>
    <cellStyle name="Percent 12" xfId="281" xr:uid="{00000000-0005-0000-0000-000019010000}"/>
    <cellStyle name="Percent 13" xfId="282" xr:uid="{00000000-0005-0000-0000-00001A010000}"/>
    <cellStyle name="Percent 14" xfId="283" xr:uid="{00000000-0005-0000-0000-00001B010000}"/>
    <cellStyle name="Percent 15" xfId="284" xr:uid="{00000000-0005-0000-0000-00001C010000}"/>
    <cellStyle name="Percent 16" xfId="285" xr:uid="{00000000-0005-0000-0000-00001D010000}"/>
    <cellStyle name="Percent 17" xfId="286" xr:uid="{00000000-0005-0000-0000-00001E010000}"/>
    <cellStyle name="Percent 18" xfId="287" xr:uid="{00000000-0005-0000-0000-00001F010000}"/>
    <cellStyle name="Percent 19" xfId="288" xr:uid="{00000000-0005-0000-0000-000020010000}"/>
    <cellStyle name="Percent 2" xfId="289" xr:uid="{00000000-0005-0000-0000-000021010000}"/>
    <cellStyle name="Percent 20" xfId="290" xr:uid="{00000000-0005-0000-0000-000022010000}"/>
    <cellStyle name="Percent 21" xfId="291" xr:uid="{00000000-0005-0000-0000-000023010000}"/>
    <cellStyle name="Percent 22" xfId="292" xr:uid="{00000000-0005-0000-0000-000024010000}"/>
    <cellStyle name="Percent 23" xfId="293" xr:uid="{00000000-0005-0000-0000-000025010000}"/>
    <cellStyle name="Percent 24" xfId="294" xr:uid="{00000000-0005-0000-0000-000026010000}"/>
    <cellStyle name="Percent 25" xfId="295" xr:uid="{00000000-0005-0000-0000-000027010000}"/>
    <cellStyle name="Percent 26" xfId="296" xr:uid="{00000000-0005-0000-0000-000028010000}"/>
    <cellStyle name="Percent 27" xfId="297" xr:uid="{00000000-0005-0000-0000-000029010000}"/>
    <cellStyle name="Percent 28" xfId="298" xr:uid="{00000000-0005-0000-0000-00002A010000}"/>
    <cellStyle name="Percent 29" xfId="299" xr:uid="{00000000-0005-0000-0000-00002B010000}"/>
    <cellStyle name="Percent 3" xfId="300" xr:uid="{00000000-0005-0000-0000-00002C010000}"/>
    <cellStyle name="Percent 30" xfId="301" xr:uid="{00000000-0005-0000-0000-00002D010000}"/>
    <cellStyle name="Percent 31" xfId="302" xr:uid="{00000000-0005-0000-0000-00002E010000}"/>
    <cellStyle name="Percent 32" xfId="303" xr:uid="{00000000-0005-0000-0000-00002F010000}"/>
    <cellStyle name="Percent 33" xfId="304" xr:uid="{00000000-0005-0000-0000-000030010000}"/>
    <cellStyle name="Percent 34" xfId="305" xr:uid="{00000000-0005-0000-0000-000031010000}"/>
    <cellStyle name="Percent 35" xfId="306" xr:uid="{00000000-0005-0000-0000-000032010000}"/>
    <cellStyle name="Percent 36" xfId="307" xr:uid="{00000000-0005-0000-0000-000033010000}"/>
    <cellStyle name="Percent 37" xfId="308" xr:uid="{00000000-0005-0000-0000-000034010000}"/>
    <cellStyle name="Percent 38" xfId="309" xr:uid="{00000000-0005-0000-0000-000035010000}"/>
    <cellStyle name="Percent 39" xfId="310" xr:uid="{00000000-0005-0000-0000-000036010000}"/>
    <cellStyle name="Percent 4" xfId="311" xr:uid="{00000000-0005-0000-0000-000037010000}"/>
    <cellStyle name="Percent 40" xfId="312" xr:uid="{00000000-0005-0000-0000-000038010000}"/>
    <cellStyle name="Percent 41" xfId="313" xr:uid="{00000000-0005-0000-0000-000039010000}"/>
    <cellStyle name="Percent 42" xfId="314" xr:uid="{00000000-0005-0000-0000-00003A010000}"/>
    <cellStyle name="Percent 43" xfId="315" xr:uid="{00000000-0005-0000-0000-00003B010000}"/>
    <cellStyle name="Percent 44" xfId="316" xr:uid="{00000000-0005-0000-0000-00003C010000}"/>
    <cellStyle name="Percent 45" xfId="317" xr:uid="{00000000-0005-0000-0000-00003D010000}"/>
    <cellStyle name="Percent 46" xfId="318" xr:uid="{00000000-0005-0000-0000-00003E010000}"/>
    <cellStyle name="Percent 47" xfId="319" xr:uid="{00000000-0005-0000-0000-00003F010000}"/>
    <cellStyle name="Percent 48" xfId="320" xr:uid="{00000000-0005-0000-0000-000040010000}"/>
    <cellStyle name="Percent 49" xfId="321" xr:uid="{00000000-0005-0000-0000-000041010000}"/>
    <cellStyle name="Percent 5" xfId="322" xr:uid="{00000000-0005-0000-0000-000042010000}"/>
    <cellStyle name="Percent 50" xfId="323" xr:uid="{00000000-0005-0000-0000-000043010000}"/>
    <cellStyle name="Percent 51" xfId="324" xr:uid="{00000000-0005-0000-0000-000044010000}"/>
    <cellStyle name="Percent 52" xfId="325" xr:uid="{00000000-0005-0000-0000-000045010000}"/>
    <cellStyle name="Percent 53" xfId="326" xr:uid="{00000000-0005-0000-0000-000046010000}"/>
    <cellStyle name="Percent 54" xfId="327" xr:uid="{00000000-0005-0000-0000-000047010000}"/>
    <cellStyle name="Percent 55" xfId="328" xr:uid="{00000000-0005-0000-0000-000048010000}"/>
    <cellStyle name="Percent 56" xfId="329" xr:uid="{00000000-0005-0000-0000-000049010000}"/>
    <cellStyle name="Percent 57" xfId="330" xr:uid="{00000000-0005-0000-0000-00004A010000}"/>
    <cellStyle name="Percent 58" xfId="331" xr:uid="{00000000-0005-0000-0000-00004B010000}"/>
    <cellStyle name="Percent 59" xfId="332" xr:uid="{00000000-0005-0000-0000-00004C010000}"/>
    <cellStyle name="Percent 6" xfId="333" xr:uid="{00000000-0005-0000-0000-00004D010000}"/>
    <cellStyle name="Percent 60" xfId="334" xr:uid="{00000000-0005-0000-0000-00004E010000}"/>
    <cellStyle name="Percent 61" xfId="335" xr:uid="{00000000-0005-0000-0000-00004F010000}"/>
    <cellStyle name="Percent 62" xfId="336" xr:uid="{00000000-0005-0000-0000-000050010000}"/>
    <cellStyle name="Percent 63" xfId="337" xr:uid="{00000000-0005-0000-0000-000051010000}"/>
    <cellStyle name="Percent 64" xfId="338" xr:uid="{00000000-0005-0000-0000-000052010000}"/>
    <cellStyle name="Percent 65" xfId="339" xr:uid="{00000000-0005-0000-0000-000053010000}"/>
    <cellStyle name="Percent 66" xfId="340" xr:uid="{00000000-0005-0000-0000-000054010000}"/>
    <cellStyle name="Percent 67" xfId="341" xr:uid="{00000000-0005-0000-0000-000055010000}"/>
    <cellStyle name="Percent 68" xfId="342" xr:uid="{00000000-0005-0000-0000-000056010000}"/>
    <cellStyle name="Percent 69" xfId="343" xr:uid="{00000000-0005-0000-0000-000057010000}"/>
    <cellStyle name="Percent 7" xfId="344" xr:uid="{00000000-0005-0000-0000-000058010000}"/>
    <cellStyle name="Percent 70" xfId="345" xr:uid="{00000000-0005-0000-0000-000059010000}"/>
    <cellStyle name="Percent 71" xfId="346" xr:uid="{00000000-0005-0000-0000-00005A010000}"/>
    <cellStyle name="Percent 72" xfId="347" xr:uid="{00000000-0005-0000-0000-00005B010000}"/>
    <cellStyle name="Percent 73" xfId="348" xr:uid="{00000000-0005-0000-0000-00005C010000}"/>
    <cellStyle name="Percent 74" xfId="349" xr:uid="{00000000-0005-0000-0000-00005D010000}"/>
    <cellStyle name="Percent 75" xfId="350" xr:uid="{00000000-0005-0000-0000-00005E010000}"/>
    <cellStyle name="Percent 76" xfId="351" xr:uid="{00000000-0005-0000-0000-00005F010000}"/>
    <cellStyle name="Percent 77" xfId="352" xr:uid="{00000000-0005-0000-0000-000060010000}"/>
    <cellStyle name="Percent 8" xfId="353" xr:uid="{00000000-0005-0000-0000-000061010000}"/>
    <cellStyle name="Percent 9" xfId="354" xr:uid="{00000000-0005-0000-0000-000062010000}"/>
    <cellStyle name="Title 2" xfId="355" xr:uid="{00000000-0005-0000-0000-000063010000}"/>
    <cellStyle name="Total" xfId="356" builtinId="25" customBuiltin="1"/>
    <cellStyle name="Warning Text" xfId="35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 Id="rId14"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47625</xdr:colOff>
      <xdr:row>0</xdr:row>
      <xdr:rowOff>19050</xdr:rowOff>
    </xdr:from>
    <xdr:to>
      <xdr:col>2</xdr:col>
      <xdr:colOff>1657350</xdr:colOff>
      <xdr:row>0</xdr:row>
      <xdr:rowOff>800100</xdr:rowOff>
    </xdr:to>
    <xdr:pic>
      <xdr:nvPicPr>
        <xdr:cNvPr id="1025" name="Picture 1">
          <a:extLst>
            <a:ext uri="{FF2B5EF4-FFF2-40B4-BE49-F238E27FC236}">
              <a16:creationId xmlns:a16="http://schemas.microsoft.com/office/drawing/2014/main" id="{23821CA6-BA7C-4AE1-B5A1-8FF115EDE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47625</xdr:colOff>
      <xdr:row>0</xdr:row>
      <xdr:rowOff>19050</xdr:rowOff>
    </xdr:from>
    <xdr:to>
      <xdr:col>2</xdr:col>
      <xdr:colOff>1657350</xdr:colOff>
      <xdr:row>0</xdr:row>
      <xdr:rowOff>800100</xdr:rowOff>
    </xdr:to>
    <xdr:pic>
      <xdr:nvPicPr>
        <xdr:cNvPr id="2049" name="Picture 1">
          <a:extLst>
            <a:ext uri="{FF2B5EF4-FFF2-40B4-BE49-F238E27FC236}">
              <a16:creationId xmlns:a16="http://schemas.microsoft.com/office/drawing/2014/main" id="{69FFF702-309A-47E9-BD39-B2C6DA5A2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19050</xdr:rowOff>
    </xdr:from>
    <xdr:to>
      <xdr:col>1</xdr:col>
      <xdr:colOff>1657350</xdr:colOff>
      <xdr:row>0</xdr:row>
      <xdr:rowOff>800100</xdr:rowOff>
    </xdr:to>
    <xdr:pic>
      <xdr:nvPicPr>
        <xdr:cNvPr id="3073" name="Picture 1">
          <a:extLst>
            <a:ext uri="{FF2B5EF4-FFF2-40B4-BE49-F238E27FC236}">
              <a16:creationId xmlns:a16="http://schemas.microsoft.com/office/drawing/2014/main" id="{4AFF51E9-AD11-41CA-8D3C-6BCB195943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finance/Budget%20and%20variance%20reports/Donor%20Contributions%20and%20Proceeds/13-Donor%20Contributions%20DATABASE%20(UPDATED%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 View - C (LC)"/>
      <sheetName val="RM View - C (USD)"/>
      <sheetName val="RM View - P vs.C (USD)"/>
      <sheetName val="RM View - P vs.C (LC)"/>
      <sheetName val="Contribs-USD (std view)"/>
      <sheetName val="Contribs-LC (std view)"/>
      <sheetName val="Proceeds-USD (std view)"/>
      <sheetName val="Contribs-USD (Qtrly R)"/>
      <sheetName val="Contribs-USD (Qtrly R) IPV "/>
      <sheetName val="Contribs-USD (Qtrly R) MF"/>
      <sheetName val="Contribs-LC (Qtrly R) MF"/>
      <sheetName val="Contribs-LC (Qtrly R)"/>
      <sheetName val="Contribs-LC (Qtrly R) IPV"/>
      <sheetName val="Proceeds-USD (Qtrly R)"/>
      <sheetName val="NEW REPORT (Contribs FOR-YEAR)"/>
      <sheetName val="NEW REPORT (Proceeds)"/>
      <sheetName val="NEW REPORT (Contrbs FOR-YR IPV)"/>
      <sheetName val="NEW REPORT (Proceeds-IPV)"/>
      <sheetName val="NEW REPORT (Contribs IN-YEAR)"/>
      <sheetName val="NEW RPT (Contrbs FOR-YR web db)"/>
      <sheetName val="NEW RPT (Ctrbs FOR-YR web db LC"/>
      <sheetName val="NEW REPORT (Proceeds web db)"/>
      <sheetName val="DATABASE (details)"/>
      <sheetName val="DATABASE - Cash received"/>
      <sheetName val="WEB PAGE"/>
      <sheetName val="FX rates used (historic)"/>
      <sheetName val="Reference"/>
      <sheetName val="drop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(select)</v>
          </cell>
          <cell r="B2" t="str">
            <v>(select)</v>
          </cell>
          <cell r="C2" t="str">
            <v>(select)</v>
          </cell>
          <cell r="D2" t="str">
            <v>(select)</v>
          </cell>
          <cell r="E2" t="str">
            <v>(select)</v>
          </cell>
          <cell r="F2" t="str">
            <v>(select)</v>
          </cell>
          <cell r="G2" t="str">
            <v>(select)</v>
          </cell>
          <cell r="H2" t="str">
            <v>(select)</v>
          </cell>
          <cell r="I2" t="str">
            <v>(select)</v>
          </cell>
          <cell r="J2" t="str">
            <v>(select)</v>
          </cell>
          <cell r="K2" t="str">
            <v>(select)</v>
          </cell>
          <cell r="L2" t="str">
            <v>(select)</v>
          </cell>
        </row>
        <row r="3">
          <cell r="A3" t="str">
            <v>Absolute Return for Kids (ARK)</v>
          </cell>
          <cell r="B3" t="str">
            <v>Public</v>
          </cell>
          <cell r="C3" t="str">
            <v>Donor governments and the European Commission</v>
          </cell>
          <cell r="D3" t="str">
            <v>Cash</v>
          </cell>
          <cell r="E3" t="str">
            <v>AMC</v>
          </cell>
          <cell r="F3" t="str">
            <v>AMC - Fixed</v>
          </cell>
          <cell r="G3" t="str">
            <v>AA</v>
          </cell>
          <cell r="H3" t="str">
            <v>Pledged (Confirmed)</v>
          </cell>
          <cell r="I3" t="str">
            <v>AUD</v>
          </cell>
          <cell r="J3">
            <v>2000</v>
          </cell>
          <cell r="K3" t="str">
            <v>New</v>
          </cell>
          <cell r="L3" t="str">
            <v>Pledged</v>
          </cell>
        </row>
        <row r="4">
          <cell r="A4" t="str">
            <v>Alvaro and Ana Sobrinho Foundation</v>
          </cell>
          <cell r="B4" t="str">
            <v>Private</v>
          </cell>
          <cell r="C4" t="str">
            <v>Foundations, organisations and corporations1</v>
          </cell>
          <cell r="D4" t="str">
            <v>In-Kind</v>
          </cell>
          <cell r="E4" t="str">
            <v>Direct Contribution</v>
          </cell>
          <cell r="F4" t="str">
            <v>AMC - On Demand</v>
          </cell>
          <cell r="G4" t="str">
            <v>ARK</v>
          </cell>
          <cell r="H4" t="str">
            <v>Signed</v>
          </cell>
          <cell r="I4" t="str">
            <v>CAD</v>
          </cell>
          <cell r="J4">
            <v>2001</v>
          </cell>
          <cell r="K4" t="str">
            <v>Amendment</v>
          </cell>
          <cell r="L4" t="str">
            <v>Contributed</v>
          </cell>
        </row>
        <row r="5">
          <cell r="A5" t="str">
            <v>Anglo American plc</v>
          </cell>
          <cell r="C5" t="str">
            <v>Foundations, organisations and corporations2</v>
          </cell>
          <cell r="E5" t="str">
            <v>IFFIm</v>
          </cell>
          <cell r="F5" t="str">
            <v>Direct Contribution</v>
          </cell>
          <cell r="G5" t="str">
            <v>BMGF</v>
          </cell>
          <cell r="H5" t="str">
            <v>Pledged (Unconfirmed)</v>
          </cell>
          <cell r="I5" t="str">
            <v>CHF</v>
          </cell>
          <cell r="J5">
            <v>2002</v>
          </cell>
          <cell r="L5" t="str">
            <v>N/A</v>
          </cell>
        </row>
        <row r="6">
          <cell r="A6" t="str">
            <v>Australia</v>
          </cell>
          <cell r="E6" t="str">
            <v>Matching Fund</v>
          </cell>
          <cell r="F6" t="str">
            <v>IFFIm - Additional</v>
          </cell>
          <cell r="G6" t="str">
            <v>CIFF</v>
          </cell>
          <cell r="I6" t="str">
            <v>DKK</v>
          </cell>
        </row>
        <row r="7">
          <cell r="A7" t="str">
            <v>Belgium</v>
          </cell>
          <cell r="E7" t="str">
            <v>Challenge Grant</v>
          </cell>
          <cell r="F7" t="str">
            <v>IFFIm - Original</v>
          </cell>
          <cell r="I7" t="str">
            <v>GBP</v>
          </cell>
        </row>
        <row r="8">
          <cell r="A8" t="str">
            <v>Bill &amp; Melinda Gates Foundation</v>
          </cell>
          <cell r="E8" t="str">
            <v>In-Kind</v>
          </cell>
          <cell r="F8" t="str">
            <v>Matching Fund</v>
          </cell>
          <cell r="I8" t="str">
            <v>EUR</v>
          </cell>
        </row>
        <row r="9">
          <cell r="A9" t="str">
            <v>Brazil</v>
          </cell>
          <cell r="F9" t="str">
            <v>Challenge Grant</v>
          </cell>
          <cell r="I9" t="str">
            <v>JPY</v>
          </cell>
        </row>
        <row r="10">
          <cell r="A10" t="str">
            <v>Canada</v>
          </cell>
          <cell r="F10" t="str">
            <v>In-Kind</v>
          </cell>
          <cell r="I10" t="str">
            <v>NOK</v>
          </cell>
        </row>
        <row r="11">
          <cell r="A11" t="str">
            <v>Children’s Investment Fund Foundation (CIFF)</v>
          </cell>
          <cell r="I11" t="str">
            <v>SEK</v>
          </cell>
        </row>
        <row r="12">
          <cell r="A12" t="str">
            <v>Comic Relief</v>
          </cell>
          <cell r="I12" t="str">
            <v>USD</v>
          </cell>
        </row>
        <row r="13">
          <cell r="A13" t="str">
            <v>Denmark</v>
          </cell>
          <cell r="I13" t="str">
            <v>ZAR</v>
          </cell>
        </row>
        <row r="14">
          <cell r="A14" t="str">
            <v xml:space="preserve">Dutch Postcode Lottery </v>
          </cell>
        </row>
        <row r="15">
          <cell r="A15" t="str">
            <v>ELMA</v>
          </cell>
        </row>
        <row r="16">
          <cell r="A16" t="str">
            <v>Elemis and Goldman Sachs Gives</v>
          </cell>
        </row>
        <row r="17">
          <cell r="A17" t="str">
            <v>Elogoy</v>
          </cell>
        </row>
        <row r="18">
          <cell r="A18" t="str">
            <v>European Commission (EC)</v>
          </cell>
        </row>
        <row r="19">
          <cell r="A19" t="str">
            <v>Finland</v>
          </cell>
        </row>
        <row r="20">
          <cell r="A20" t="str">
            <v>France</v>
          </cell>
        </row>
        <row r="21">
          <cell r="A21" t="str">
            <v>Germany</v>
          </cell>
        </row>
        <row r="22">
          <cell r="A22" t="str">
            <v>His Highness Sheikh Mohamed bin Zayed Al Nahyan</v>
          </cell>
        </row>
        <row r="23">
          <cell r="A23" t="str">
            <v>India</v>
          </cell>
        </row>
        <row r="24">
          <cell r="A24" t="str">
            <v>Ireland</v>
          </cell>
        </row>
        <row r="25">
          <cell r="A25" t="str">
            <v>Italy</v>
          </cell>
        </row>
        <row r="26">
          <cell r="A26" t="str">
            <v>Japan</v>
          </cell>
        </row>
        <row r="27">
          <cell r="A27" t="str">
            <v>JP Morgan</v>
          </cell>
        </row>
        <row r="28">
          <cell r="A28" t="str">
            <v>La Caixa Foundation</v>
          </cell>
        </row>
        <row r="29">
          <cell r="A29" t="str">
            <v>LDS Charities</v>
          </cell>
        </row>
        <row r="30">
          <cell r="A30" t="str">
            <v>Lions Club International (LCIF)</v>
          </cell>
        </row>
        <row r="31">
          <cell r="A31" t="str">
            <v>Luxembourg</v>
          </cell>
        </row>
        <row r="32">
          <cell r="A32" t="str">
            <v>Netherlands</v>
          </cell>
        </row>
        <row r="33">
          <cell r="A33" t="str">
            <v>Norway</v>
          </cell>
        </row>
        <row r="34">
          <cell r="A34" t="str">
            <v>OPEC Fund for International Development (OFID)</v>
          </cell>
        </row>
        <row r="35">
          <cell r="A35" t="str">
            <v>Other Private Donors</v>
          </cell>
        </row>
        <row r="36">
          <cell r="A36" t="str">
            <v>Prudential</v>
          </cell>
        </row>
        <row r="37">
          <cell r="A37" t="str">
            <v>Republic of Korea</v>
          </cell>
        </row>
        <row r="38">
          <cell r="A38" t="str">
            <v>Russia</v>
          </cell>
        </row>
        <row r="39">
          <cell r="A39" t="str">
            <v>South Africa</v>
          </cell>
        </row>
        <row r="40">
          <cell r="A40" t="str">
            <v>Spain</v>
          </cell>
        </row>
        <row r="41">
          <cell r="A41" t="str">
            <v>Statoil</v>
          </cell>
        </row>
        <row r="42">
          <cell r="A42" t="str">
            <v xml:space="preserve">Sweden </v>
          </cell>
        </row>
        <row r="43">
          <cell r="A43" t="str">
            <v>United Kingdom</v>
          </cell>
        </row>
        <row r="44">
          <cell r="A44" t="str">
            <v>United States of America</v>
          </cell>
        </row>
        <row r="45">
          <cell r="A45" t="str">
            <v>Vodafone</v>
          </cell>
        </row>
        <row r="46">
          <cell r="A46" t="str">
            <v>zzNew Donor (Please Type)</v>
          </cell>
        </row>
      </sheetData>
      <sheetData sheetId="27">
        <row r="3">
          <cell r="B3" t="str">
            <v>Direct Contribution</v>
          </cell>
        </row>
        <row r="4">
          <cell r="B4" t="str">
            <v>Matching Fund</v>
          </cell>
        </row>
        <row r="5">
          <cell r="B5" t="str">
            <v>AMC - On demand</v>
          </cell>
        </row>
        <row r="6">
          <cell r="B6" t="str">
            <v>AMC - Fixed</v>
          </cell>
        </row>
        <row r="7">
          <cell r="B7" t="str">
            <v>Original IFFIm</v>
          </cell>
        </row>
        <row r="8">
          <cell r="B8" t="str">
            <v>Additional IFFIm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L243"/>
  <sheetViews>
    <sheetView showGridLines="0" tabSelected="1" zoomScale="80" zoomScaleNormal="80" workbookViewId="0">
      <pane xSplit="3" ySplit="9" topLeftCell="D10" activePane="bottomRight" state="frozen"/>
      <selection pane="topRight" activeCell="C1" sqref="C1"/>
      <selection pane="bottomLeft" activeCell="A12" sqref="A12"/>
      <selection pane="bottomRight" activeCell="D10" sqref="D10"/>
    </sheetView>
  </sheetViews>
  <sheetFormatPr defaultRowHeight="15" outlineLevelCol="1" x14ac:dyDescent="0.25"/>
  <cols>
    <col min="1" max="1" width="1.85546875" style="32" customWidth="1"/>
    <col min="2" max="2" width="3.7109375" style="1" customWidth="1"/>
    <col min="3" max="3" width="44.7109375" customWidth="1"/>
    <col min="4" max="4" width="2.28515625" style="10" customWidth="1"/>
    <col min="5" max="15" width="10.42578125" hidden="1" customWidth="1" outlineLevel="1"/>
    <col min="16" max="16" width="13.85546875" style="5" customWidth="1" collapsed="1"/>
    <col min="17" max="17" width="10.5703125" style="10" hidden="1" customWidth="1" outlineLevel="1"/>
    <col min="18" max="19" width="9.140625" hidden="1" customWidth="1" outlineLevel="1"/>
    <col min="20" max="20" width="9.140625" customWidth="1" collapsed="1"/>
    <col min="21" max="21" width="10.5703125" style="9" hidden="1" customWidth="1" outlineLevel="1"/>
    <col min="22" max="25" width="9.140625" hidden="1" customWidth="1" outlineLevel="1"/>
    <col min="26" max="26" width="9.5703125" customWidth="1" collapsed="1"/>
    <col min="27" max="27" width="10.5703125" style="10" customWidth="1"/>
    <col min="28" max="28" width="7.42578125" style="65" customWidth="1"/>
    <col min="29" max="29" width="2.28515625" style="10" customWidth="1"/>
    <col min="30" max="30" width="10.140625" style="10" hidden="1" customWidth="1" outlineLevel="1"/>
    <col min="31" max="34" width="10.140625" hidden="1" customWidth="1" outlineLevel="1"/>
    <col min="35" max="35" width="14" customWidth="1" collapsed="1"/>
    <col min="36" max="36" width="10.5703125" style="5" hidden="1" customWidth="1" outlineLevel="1"/>
    <col min="37" max="40" width="9.140625" hidden="1" customWidth="1" outlineLevel="1"/>
    <col min="41" max="41" width="10.42578125" customWidth="1" collapsed="1"/>
    <col min="42" max="42" width="10.5703125" style="7" hidden="1" customWidth="1" outlineLevel="1"/>
    <col min="43" max="46" width="9.140625" hidden="1" customWidth="1" outlineLevel="1"/>
    <col min="47" max="47" width="9" customWidth="1" collapsed="1"/>
    <col min="48" max="48" width="10.5703125" style="9" hidden="1" customWidth="1" outlineLevel="1"/>
    <col min="49" max="52" width="9.140625" hidden="1" customWidth="1" outlineLevel="1"/>
    <col min="53" max="53" width="9.140625" customWidth="1" collapsed="1"/>
    <col min="54" max="54" width="10.5703125" style="10" customWidth="1"/>
    <col min="55" max="55" width="7.42578125" style="65" customWidth="1"/>
    <col min="56" max="56" width="2.28515625" style="10" customWidth="1"/>
    <col min="57" max="57" width="10.7109375" style="10" hidden="1" customWidth="1" outlineLevel="1"/>
    <col min="58" max="59" width="10.7109375" hidden="1" customWidth="1" outlineLevel="1"/>
    <col min="60" max="61" width="10.7109375" style="10" hidden="1" customWidth="1" outlineLevel="1"/>
    <col min="62" max="62" width="10.7109375" style="32" hidden="1" customWidth="1" outlineLevel="1"/>
    <col min="63" max="63" width="14.5703125" style="10" customWidth="1" collapsed="1"/>
    <col min="64" max="64" width="10.5703125" hidden="1" customWidth="1" outlineLevel="1"/>
    <col min="65" max="65" width="9.140625" hidden="1" customWidth="1" outlineLevel="1"/>
    <col min="66" max="68" width="9.140625" style="32" hidden="1" customWidth="1" outlineLevel="1"/>
    <col min="69" max="69" width="11.28515625" customWidth="1" collapsed="1"/>
    <col min="70" max="70" width="10.5703125" hidden="1" customWidth="1" outlineLevel="1"/>
    <col min="71" max="74" width="9.140625" hidden="1" customWidth="1" outlineLevel="1"/>
    <col min="75" max="75" width="9.140625" customWidth="1" collapsed="1"/>
    <col min="76" max="76" width="9.140625" style="32" hidden="1" customWidth="1" outlineLevel="1"/>
    <col min="77" max="77" width="10.5703125" style="32" customWidth="1" collapsed="1"/>
    <col min="78" max="78" width="10.5703125" style="9" hidden="1" customWidth="1" outlineLevel="1"/>
    <col min="79" max="82" width="9.140625" hidden="1" customWidth="1" outlineLevel="1"/>
    <col min="83" max="83" width="9.7109375" customWidth="1" collapsed="1"/>
    <col min="84" max="84" width="10.5703125" style="10" customWidth="1"/>
    <col min="85" max="85" width="7.42578125" style="65" customWidth="1"/>
    <col min="86" max="86" width="2.28515625" style="10" customWidth="1"/>
    <col min="87" max="92" width="10.7109375" style="32" hidden="1" customWidth="1" outlineLevel="1"/>
    <col min="93" max="93" width="14.5703125" style="32" customWidth="1" collapsed="1"/>
    <col min="94" max="94" width="10.5703125" style="32" hidden="1" customWidth="1" outlineLevel="1"/>
    <col min="95" max="98" width="9.140625" style="32" hidden="1" customWidth="1" outlineLevel="1"/>
    <col min="99" max="99" width="10.7109375" style="32" hidden="1" customWidth="1" outlineLevel="1"/>
    <col min="100" max="100" width="12.5703125" style="32" customWidth="1" collapsed="1"/>
    <col min="101" max="101" width="10.5703125" style="32" hidden="1" customWidth="1" outlineLevel="1"/>
    <col min="102" max="102" width="9.140625" style="32" hidden="1" customWidth="1" outlineLevel="1"/>
    <col min="103" max="103" width="11.85546875" style="32" customWidth="1" collapsed="1"/>
    <col min="104" max="104" width="10.5703125" style="32" hidden="1" customWidth="1" outlineLevel="1"/>
    <col min="105" max="105" width="13" style="32" customWidth="1" collapsed="1"/>
    <col min="106" max="106" width="10.5703125" style="32" hidden="1" customWidth="1" outlineLevel="1"/>
    <col min="107" max="109" width="9.140625" style="32" hidden="1" customWidth="1" outlineLevel="1"/>
    <col min="110" max="110" width="10" style="32" hidden="1" customWidth="1" outlineLevel="1"/>
    <col min="111" max="111" width="11.85546875" style="32" customWidth="1" collapsed="1"/>
    <col min="112" max="112" width="10.5703125" style="32" customWidth="1"/>
    <col min="113" max="113" width="7.42578125" style="65" customWidth="1"/>
    <col min="114" max="114" width="2.28515625" style="32" customWidth="1"/>
    <col min="115" max="115" width="10.5703125" style="32" hidden="1" customWidth="1" outlineLevel="1"/>
    <col min="116" max="119" width="9.140625" style="32" hidden="1" customWidth="1" outlineLevel="1"/>
    <col min="120" max="120" width="13.140625" style="32" customWidth="1" collapsed="1"/>
    <col min="121" max="121" width="10.5703125" style="10" hidden="1" customWidth="1" outlineLevel="1"/>
    <col min="122" max="132" width="9.140625" hidden="1" customWidth="1" outlineLevel="1"/>
    <col min="133" max="133" width="10.85546875" customWidth="1" collapsed="1"/>
    <col min="134" max="134" width="10.5703125" customWidth="1"/>
    <col min="135" max="135" width="7.42578125" style="65" customWidth="1"/>
    <col min="136" max="136" width="4.140625" customWidth="1"/>
    <col min="138" max="139" width="10.140625" bestFit="1" customWidth="1"/>
  </cols>
  <sheetData>
    <row r="1" spans="1:136" s="10" customFormat="1" ht="66" customHeight="1" x14ac:dyDescent="0.25">
      <c r="A1" s="32"/>
      <c r="B1" s="32"/>
      <c r="C1" s="32"/>
      <c r="D1" s="43"/>
      <c r="E1" s="32"/>
      <c r="F1" s="32"/>
      <c r="G1" s="32"/>
      <c r="H1" s="32"/>
      <c r="I1" s="32"/>
      <c r="J1" s="32"/>
      <c r="K1" s="32"/>
      <c r="L1" s="32"/>
      <c r="M1" s="32"/>
      <c r="N1" s="32"/>
      <c r="O1" s="32"/>
      <c r="P1" s="32"/>
      <c r="Q1" s="32"/>
      <c r="R1" s="32"/>
      <c r="S1" s="32"/>
      <c r="T1" s="32"/>
      <c r="U1" s="32"/>
      <c r="V1" s="32"/>
      <c r="W1" s="32"/>
      <c r="X1" s="32"/>
      <c r="Y1" s="32"/>
      <c r="Z1" s="32"/>
      <c r="AA1" s="32"/>
      <c r="AB1" s="65"/>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65"/>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65"/>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65"/>
      <c r="DJ1" s="32"/>
      <c r="DK1" s="32"/>
      <c r="DL1" s="32"/>
      <c r="DM1" s="32"/>
      <c r="DN1" s="32"/>
      <c r="DO1" s="32"/>
      <c r="DP1" s="32"/>
      <c r="DQ1" s="32"/>
      <c r="DR1" s="32"/>
      <c r="DS1" s="32"/>
      <c r="DT1" s="32"/>
      <c r="DU1" s="32"/>
      <c r="DV1" s="32"/>
      <c r="DW1" s="32"/>
      <c r="DX1" s="32"/>
      <c r="DY1" s="32"/>
      <c r="DZ1" s="32"/>
      <c r="EA1" s="32"/>
      <c r="EB1" s="32"/>
      <c r="EC1" s="32"/>
      <c r="ED1" s="32"/>
      <c r="EE1" s="65"/>
      <c r="EF1" s="32"/>
    </row>
    <row r="2" spans="1:136" ht="26.25" customHeight="1" x14ac:dyDescent="0.45">
      <c r="B2" s="32"/>
      <c r="C2" s="17" t="s">
        <v>0</v>
      </c>
      <c r="D2" s="1"/>
      <c r="E2" s="1"/>
      <c r="F2" s="1"/>
      <c r="G2" s="1"/>
      <c r="H2" s="1"/>
      <c r="I2" s="1"/>
      <c r="J2" s="1"/>
      <c r="K2" s="1"/>
      <c r="L2" s="1"/>
      <c r="M2" s="1"/>
      <c r="N2" s="32"/>
      <c r="O2" s="32"/>
      <c r="P2" s="32"/>
      <c r="Q2" s="32"/>
      <c r="R2" s="32"/>
      <c r="S2" s="32"/>
      <c r="T2" s="32"/>
      <c r="U2" s="32"/>
      <c r="V2" s="32"/>
      <c r="W2" s="32"/>
      <c r="X2" s="32"/>
      <c r="Y2" s="32"/>
      <c r="Z2" s="32"/>
      <c r="AA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D2" s="32"/>
      <c r="BE2" s="32"/>
      <c r="BF2" s="32"/>
      <c r="BG2" s="32"/>
      <c r="BH2" s="32"/>
      <c r="BI2" s="32"/>
      <c r="BK2" s="32"/>
      <c r="BL2" s="32"/>
      <c r="BM2" s="32"/>
      <c r="BQ2" s="32"/>
      <c r="BR2" s="32"/>
      <c r="BS2" s="32"/>
      <c r="BT2" s="32"/>
      <c r="BU2" s="32"/>
      <c r="BV2" s="32"/>
      <c r="BW2" s="32"/>
      <c r="BZ2" s="32"/>
      <c r="CA2" s="32"/>
      <c r="CB2" s="32"/>
      <c r="CC2" s="32"/>
      <c r="CD2" s="32"/>
      <c r="CE2" s="32"/>
      <c r="CF2" s="32"/>
      <c r="CH2" s="32"/>
      <c r="DQ2" s="32"/>
      <c r="DR2" s="32"/>
      <c r="DS2" s="32"/>
      <c r="DT2" s="32"/>
      <c r="DU2" s="32"/>
      <c r="DV2" s="32"/>
      <c r="DW2" s="32"/>
      <c r="DX2" s="32"/>
      <c r="DY2" s="32"/>
      <c r="DZ2" s="32"/>
      <c r="EA2" s="32"/>
      <c r="EB2" s="32"/>
      <c r="EC2" s="32"/>
      <c r="ED2" s="32"/>
      <c r="EF2" s="32"/>
    </row>
    <row r="3" spans="1:136" ht="18.75" x14ac:dyDescent="0.3">
      <c r="B3" s="32"/>
      <c r="C3" s="19" t="s">
        <v>134</v>
      </c>
      <c r="D3" s="3"/>
      <c r="E3" s="1"/>
      <c r="F3" s="1"/>
      <c r="G3" s="1"/>
      <c r="H3" s="1"/>
      <c r="I3" s="1"/>
      <c r="J3" s="1"/>
      <c r="K3" s="1"/>
      <c r="L3" s="1"/>
      <c r="M3" s="1"/>
      <c r="N3" s="32"/>
      <c r="O3" s="32"/>
      <c r="P3" s="32"/>
      <c r="Q3" s="32"/>
      <c r="R3" s="32"/>
      <c r="S3" s="32"/>
      <c r="T3" s="32"/>
      <c r="U3" s="32"/>
      <c r="V3" s="32"/>
      <c r="W3" s="32"/>
      <c r="X3" s="32"/>
      <c r="Y3" s="32"/>
      <c r="Z3" s="32"/>
      <c r="AA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D3" s="32"/>
      <c r="BE3" s="32"/>
      <c r="BF3" s="32"/>
      <c r="BG3" s="32"/>
      <c r="BH3" s="32"/>
      <c r="BI3" s="32"/>
      <c r="BK3" s="32"/>
      <c r="BL3" s="32"/>
      <c r="BM3" s="32"/>
      <c r="BQ3" s="32"/>
      <c r="BR3" s="32"/>
      <c r="BS3" s="32"/>
      <c r="BT3" s="32"/>
      <c r="BU3" s="32"/>
      <c r="BV3" s="32"/>
      <c r="BW3" s="32"/>
      <c r="BZ3" s="32"/>
      <c r="CA3" s="32"/>
      <c r="CB3" s="32"/>
      <c r="CC3" s="32"/>
      <c r="CD3" s="32"/>
      <c r="CE3" s="32"/>
      <c r="CF3" s="32"/>
      <c r="CH3" s="32"/>
      <c r="DQ3" s="32"/>
      <c r="DR3" s="32"/>
      <c r="DS3" s="32"/>
      <c r="DT3" s="32"/>
      <c r="DU3" s="32"/>
      <c r="DV3" s="32"/>
      <c r="DW3" s="32"/>
      <c r="DX3" s="32"/>
      <c r="DY3" s="32"/>
      <c r="DZ3" s="32"/>
      <c r="EA3" s="32"/>
      <c r="EB3" s="32"/>
      <c r="EC3" s="32"/>
      <c r="ED3" s="32"/>
      <c r="EF3" s="32"/>
    </row>
    <row r="4" spans="1:136" ht="21" x14ac:dyDescent="0.35">
      <c r="B4" s="32"/>
      <c r="C4" s="2" t="s">
        <v>1</v>
      </c>
      <c r="D4" s="3"/>
      <c r="E4" s="1"/>
      <c r="F4" s="1"/>
      <c r="G4" s="1"/>
      <c r="H4" s="1"/>
      <c r="I4" s="1"/>
      <c r="J4" s="1"/>
      <c r="K4" s="1"/>
      <c r="L4" s="1"/>
      <c r="M4" s="1"/>
      <c r="N4" s="32"/>
      <c r="O4" s="32"/>
      <c r="P4" s="32"/>
      <c r="Q4" s="32"/>
      <c r="R4" s="32"/>
      <c r="S4" s="32"/>
      <c r="T4" s="32"/>
      <c r="U4" s="32"/>
      <c r="V4" s="32"/>
      <c r="W4" s="32"/>
      <c r="X4" s="32"/>
      <c r="Y4" s="32"/>
      <c r="Z4" s="32"/>
      <c r="AA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D4" s="32"/>
      <c r="BE4" s="32"/>
      <c r="BF4" s="32"/>
      <c r="BG4" s="32"/>
      <c r="BH4" s="32"/>
      <c r="BI4" s="32"/>
      <c r="BK4" s="32"/>
      <c r="BL4" s="32"/>
      <c r="BM4" s="32"/>
      <c r="BQ4" s="32"/>
      <c r="BR4" s="32"/>
      <c r="BS4" s="32"/>
      <c r="BT4" s="32"/>
      <c r="BU4" s="32"/>
      <c r="BV4" s="32"/>
      <c r="BW4" s="32"/>
      <c r="BZ4" s="32"/>
      <c r="CA4" s="32"/>
      <c r="CB4" s="32"/>
      <c r="CC4" s="32"/>
      <c r="CD4" s="32"/>
      <c r="CE4" s="32"/>
      <c r="CF4" s="32"/>
      <c r="CH4" s="32"/>
      <c r="DQ4" s="32"/>
      <c r="DR4" s="32"/>
      <c r="DS4" s="32"/>
      <c r="DT4" s="32"/>
      <c r="DU4" s="32"/>
      <c r="DV4" s="32"/>
      <c r="DW4" s="32"/>
      <c r="DX4" s="32"/>
      <c r="DY4" s="32"/>
      <c r="DZ4" s="32"/>
      <c r="EA4" s="32"/>
      <c r="EB4" s="32"/>
      <c r="EC4" s="32"/>
      <c r="ED4" s="32"/>
      <c r="EF4" s="32"/>
    </row>
    <row r="5" spans="1:136" s="32" customFormat="1" ht="15.75" x14ac:dyDescent="0.25">
      <c r="C5" s="2"/>
      <c r="D5" s="3"/>
      <c r="E5" s="1"/>
      <c r="F5" s="1"/>
      <c r="G5" s="1"/>
      <c r="H5" s="1"/>
      <c r="I5" s="1"/>
      <c r="J5" s="1"/>
      <c r="K5" s="1"/>
      <c r="L5" s="1"/>
      <c r="M5" s="1"/>
      <c r="AB5" s="65"/>
      <c r="BC5" s="65"/>
      <c r="CG5" s="65"/>
      <c r="DI5" s="65"/>
      <c r="EE5" s="65"/>
    </row>
    <row r="6" spans="1:136" ht="26.25" x14ac:dyDescent="0.25">
      <c r="B6" s="32"/>
      <c r="C6" s="160" t="s">
        <v>2</v>
      </c>
      <c r="D6" s="1"/>
      <c r="E6" s="162" t="s">
        <v>3</v>
      </c>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c r="CS6" s="162"/>
      <c r="CT6" s="162"/>
      <c r="CU6" s="162"/>
      <c r="CV6" s="162"/>
      <c r="CW6" s="162"/>
      <c r="CX6" s="162"/>
      <c r="CY6" s="162"/>
      <c r="CZ6" s="162"/>
      <c r="DA6" s="162"/>
      <c r="DB6" s="162"/>
      <c r="DC6" s="162"/>
      <c r="DD6" s="162"/>
      <c r="DE6" s="162"/>
      <c r="DF6" s="162"/>
      <c r="DG6" s="162"/>
      <c r="DH6" s="162"/>
      <c r="DI6" s="162"/>
      <c r="DJ6" s="162"/>
      <c r="DK6" s="162"/>
      <c r="DL6" s="162"/>
      <c r="DM6" s="162"/>
      <c r="DN6" s="162"/>
      <c r="DO6" s="162"/>
      <c r="DP6" s="162"/>
      <c r="DQ6" s="162"/>
      <c r="DR6" s="162"/>
      <c r="DS6" s="162"/>
      <c r="DT6" s="162"/>
      <c r="DU6" s="162"/>
      <c r="DV6" s="162"/>
      <c r="DW6" s="162"/>
      <c r="DX6" s="162"/>
      <c r="DY6" s="162"/>
      <c r="DZ6" s="162"/>
      <c r="EA6" s="162"/>
      <c r="EB6" s="162"/>
      <c r="EC6" s="162"/>
      <c r="ED6" s="162"/>
      <c r="EE6" s="76"/>
      <c r="EF6" s="32"/>
    </row>
    <row r="7" spans="1:136" s="37" customFormat="1" ht="18.75" customHeight="1" thickBot="1" x14ac:dyDescent="0.3">
      <c r="C7" s="161"/>
      <c r="D7" s="29"/>
      <c r="E7" s="168" t="s">
        <v>4</v>
      </c>
      <c r="F7" s="168"/>
      <c r="G7" s="168"/>
      <c r="H7" s="168"/>
      <c r="I7" s="168"/>
      <c r="J7" s="168"/>
      <c r="K7" s="168"/>
      <c r="L7" s="168"/>
      <c r="M7" s="168"/>
      <c r="N7" s="168"/>
      <c r="O7" s="168"/>
      <c r="P7" s="168"/>
      <c r="Q7" s="168"/>
      <c r="R7" s="168"/>
      <c r="S7" s="168"/>
      <c r="T7" s="168"/>
      <c r="U7" s="168"/>
      <c r="V7" s="168"/>
      <c r="W7" s="168"/>
      <c r="X7" s="168"/>
      <c r="Y7" s="168"/>
      <c r="Z7" s="168"/>
      <c r="AA7" s="179"/>
      <c r="AB7" s="179"/>
      <c r="AC7" s="28"/>
      <c r="AD7" s="168" t="s">
        <v>5</v>
      </c>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27"/>
      <c r="BE7" s="168" t="s">
        <v>6</v>
      </c>
      <c r="BF7" s="168"/>
      <c r="BG7" s="168"/>
      <c r="BH7" s="168"/>
      <c r="BI7" s="168"/>
      <c r="BJ7" s="168"/>
      <c r="BK7" s="168"/>
      <c r="BL7" s="168"/>
      <c r="BM7" s="168"/>
      <c r="BN7" s="168"/>
      <c r="BO7" s="168"/>
      <c r="BP7" s="168"/>
      <c r="BQ7" s="168"/>
      <c r="BR7" s="168"/>
      <c r="BS7" s="168"/>
      <c r="BT7" s="168"/>
      <c r="BU7" s="168"/>
      <c r="BV7" s="168"/>
      <c r="BW7" s="168"/>
      <c r="BX7" s="168"/>
      <c r="BY7" s="168"/>
      <c r="BZ7" s="168"/>
      <c r="CA7" s="168"/>
      <c r="CB7" s="168"/>
      <c r="CC7" s="168"/>
      <c r="CD7" s="168"/>
      <c r="CE7" s="168"/>
      <c r="CF7" s="168"/>
      <c r="CG7" s="168"/>
      <c r="CI7" s="168" t="s">
        <v>111</v>
      </c>
      <c r="CJ7" s="168"/>
      <c r="CK7" s="168"/>
      <c r="CL7" s="168"/>
      <c r="CM7" s="168"/>
      <c r="CN7" s="168"/>
      <c r="CO7" s="168"/>
      <c r="CP7" s="168"/>
      <c r="CQ7" s="168"/>
      <c r="CR7" s="168"/>
      <c r="CS7" s="168"/>
      <c r="CT7" s="168"/>
      <c r="CU7" s="168"/>
      <c r="CV7" s="168"/>
      <c r="CW7" s="168"/>
      <c r="CX7" s="168"/>
      <c r="CY7" s="168"/>
      <c r="CZ7" s="168"/>
      <c r="DA7" s="168"/>
      <c r="DB7" s="168"/>
      <c r="DC7" s="168"/>
      <c r="DD7" s="168"/>
      <c r="DE7" s="168"/>
      <c r="DF7" s="168"/>
      <c r="DG7" s="168"/>
      <c r="DH7" s="168"/>
      <c r="DI7" s="168"/>
      <c r="DK7" s="179" t="s">
        <v>144</v>
      </c>
      <c r="DL7" s="179"/>
      <c r="DM7" s="179"/>
      <c r="DN7" s="179"/>
      <c r="DO7" s="179"/>
      <c r="DP7" s="179"/>
      <c r="DQ7" s="179"/>
      <c r="DR7" s="179"/>
      <c r="DS7" s="179"/>
      <c r="DT7" s="179"/>
      <c r="DU7" s="179"/>
      <c r="DV7" s="179"/>
      <c r="DW7" s="179"/>
      <c r="DX7" s="179"/>
      <c r="DY7" s="179"/>
      <c r="DZ7" s="179"/>
      <c r="EA7" s="179"/>
      <c r="EB7" s="179"/>
      <c r="EC7" s="179"/>
      <c r="ED7" s="179"/>
      <c r="EE7" s="179"/>
    </row>
    <row r="8" spans="1:136" s="10" customFormat="1" ht="32.25" customHeight="1" x14ac:dyDescent="0.25">
      <c r="A8" s="32"/>
      <c r="B8" s="32"/>
      <c r="C8" s="161"/>
      <c r="D8" s="1"/>
      <c r="E8" s="166" t="s">
        <v>8</v>
      </c>
      <c r="F8" s="166"/>
      <c r="G8" s="166"/>
      <c r="H8" s="166"/>
      <c r="I8" s="166"/>
      <c r="J8" s="166"/>
      <c r="K8" s="166"/>
      <c r="L8" s="166"/>
      <c r="M8" s="166"/>
      <c r="N8" s="166"/>
      <c r="O8" s="166"/>
      <c r="P8" s="167"/>
      <c r="Q8" s="165" t="s">
        <v>129</v>
      </c>
      <c r="R8" s="166"/>
      <c r="S8" s="166"/>
      <c r="T8" s="167"/>
      <c r="U8" s="169" t="s">
        <v>11</v>
      </c>
      <c r="V8" s="170"/>
      <c r="W8" s="170"/>
      <c r="X8" s="170"/>
      <c r="Y8" s="170"/>
      <c r="Z8" s="171"/>
      <c r="AA8" s="163" t="s">
        <v>12</v>
      </c>
      <c r="AB8" s="172" t="s">
        <v>13</v>
      </c>
      <c r="AC8" s="25"/>
      <c r="AD8" s="166" t="s">
        <v>8</v>
      </c>
      <c r="AE8" s="166"/>
      <c r="AF8" s="166"/>
      <c r="AG8" s="166"/>
      <c r="AH8" s="166"/>
      <c r="AI8" s="167"/>
      <c r="AJ8" s="165" t="s">
        <v>9</v>
      </c>
      <c r="AK8" s="166"/>
      <c r="AL8" s="166"/>
      <c r="AM8" s="166"/>
      <c r="AN8" s="166"/>
      <c r="AO8" s="167"/>
      <c r="AP8" s="165" t="s">
        <v>129</v>
      </c>
      <c r="AQ8" s="166"/>
      <c r="AR8" s="166"/>
      <c r="AS8" s="166"/>
      <c r="AT8" s="166"/>
      <c r="AU8" s="167"/>
      <c r="AV8" s="169" t="s">
        <v>11</v>
      </c>
      <c r="AW8" s="170"/>
      <c r="AX8" s="170"/>
      <c r="AY8" s="170"/>
      <c r="AZ8" s="170"/>
      <c r="BA8" s="171"/>
      <c r="BB8" s="163" t="s">
        <v>12</v>
      </c>
      <c r="BC8" s="172" t="s">
        <v>13</v>
      </c>
      <c r="BD8" s="25"/>
      <c r="BE8" s="166" t="s">
        <v>14</v>
      </c>
      <c r="BF8" s="166"/>
      <c r="BG8" s="166"/>
      <c r="BH8" s="166"/>
      <c r="BI8" s="166"/>
      <c r="BJ8" s="166"/>
      <c r="BK8" s="167"/>
      <c r="BL8" s="165" t="s">
        <v>9</v>
      </c>
      <c r="BM8" s="166"/>
      <c r="BN8" s="166"/>
      <c r="BO8" s="166"/>
      <c r="BP8" s="166"/>
      <c r="BQ8" s="167"/>
      <c r="BR8" s="165" t="s">
        <v>129</v>
      </c>
      <c r="BS8" s="166"/>
      <c r="BT8" s="166"/>
      <c r="BU8" s="166"/>
      <c r="BV8" s="166"/>
      <c r="BW8" s="167"/>
      <c r="BX8" s="165" t="s">
        <v>131</v>
      </c>
      <c r="BY8" s="167"/>
      <c r="BZ8" s="169" t="s">
        <v>146</v>
      </c>
      <c r="CA8" s="170"/>
      <c r="CB8" s="170"/>
      <c r="CC8" s="170"/>
      <c r="CD8" s="170"/>
      <c r="CE8" s="171"/>
      <c r="CF8" s="163" t="s">
        <v>12</v>
      </c>
      <c r="CG8" s="172" t="s">
        <v>13</v>
      </c>
      <c r="CH8" s="25"/>
      <c r="CI8" s="166" t="s">
        <v>14</v>
      </c>
      <c r="CJ8" s="166"/>
      <c r="CK8" s="166"/>
      <c r="CL8" s="166"/>
      <c r="CM8" s="166"/>
      <c r="CN8" s="166"/>
      <c r="CO8" s="167"/>
      <c r="CP8" s="165" t="s">
        <v>15</v>
      </c>
      <c r="CQ8" s="166"/>
      <c r="CR8" s="166"/>
      <c r="CS8" s="166"/>
      <c r="CT8" s="166"/>
      <c r="CU8" s="166"/>
      <c r="CV8" s="167"/>
      <c r="CW8" s="165" t="s">
        <v>131</v>
      </c>
      <c r="CX8" s="166"/>
      <c r="CY8" s="167"/>
      <c r="CZ8" s="165" t="s">
        <v>133</v>
      </c>
      <c r="DA8" s="167"/>
      <c r="DB8" s="169" t="s">
        <v>147</v>
      </c>
      <c r="DC8" s="170"/>
      <c r="DD8" s="170"/>
      <c r="DE8" s="170"/>
      <c r="DF8" s="170"/>
      <c r="DG8" s="171"/>
      <c r="DH8" s="163" t="s">
        <v>12</v>
      </c>
      <c r="DI8" s="172" t="s">
        <v>13</v>
      </c>
      <c r="DJ8" s="25"/>
      <c r="DK8" s="165" t="s">
        <v>133</v>
      </c>
      <c r="DL8" s="166"/>
      <c r="DM8" s="166"/>
      <c r="DN8" s="166"/>
      <c r="DO8" s="166"/>
      <c r="DP8" s="167"/>
      <c r="DQ8" s="169" t="s">
        <v>147</v>
      </c>
      <c r="DR8" s="170"/>
      <c r="DS8" s="170"/>
      <c r="DT8" s="170"/>
      <c r="DU8" s="170"/>
      <c r="DV8" s="170"/>
      <c r="DW8" s="170"/>
      <c r="DX8" s="170"/>
      <c r="DY8" s="170"/>
      <c r="DZ8" s="170"/>
      <c r="EA8" s="170"/>
      <c r="EB8" s="170"/>
      <c r="EC8" s="171"/>
      <c r="ED8" s="163" t="s">
        <v>12</v>
      </c>
      <c r="EE8" s="172" t="s">
        <v>13</v>
      </c>
      <c r="EF8" s="32"/>
    </row>
    <row r="9" spans="1:136" s="10" customFormat="1" ht="20.25" customHeight="1" x14ac:dyDescent="0.25">
      <c r="A9" s="32"/>
      <c r="B9" s="32"/>
      <c r="C9" s="161"/>
      <c r="D9" s="1"/>
      <c r="E9" s="30">
        <v>2000</v>
      </c>
      <c r="F9" s="30">
        <v>2001</v>
      </c>
      <c r="G9" s="30">
        <v>2002</v>
      </c>
      <c r="H9" s="30">
        <v>2003</v>
      </c>
      <c r="I9" s="30">
        <v>2004</v>
      </c>
      <c r="J9" s="30">
        <v>2005</v>
      </c>
      <c r="K9" s="30">
        <v>2006</v>
      </c>
      <c r="L9" s="30">
        <v>2007</v>
      </c>
      <c r="M9" s="30">
        <v>2008</v>
      </c>
      <c r="N9" s="30">
        <v>2009</v>
      </c>
      <c r="O9" s="30">
        <v>2010</v>
      </c>
      <c r="P9" s="117" t="s">
        <v>16</v>
      </c>
      <c r="Q9" s="23">
        <v>2008</v>
      </c>
      <c r="R9" s="30">
        <v>2009</v>
      </c>
      <c r="S9" s="30">
        <v>2010</v>
      </c>
      <c r="T9" s="137" t="s">
        <v>16</v>
      </c>
      <c r="U9" s="23">
        <v>2006</v>
      </c>
      <c r="V9" s="30">
        <v>2007</v>
      </c>
      <c r="W9" s="30">
        <v>2008</v>
      </c>
      <c r="X9" s="30">
        <v>2009</v>
      </c>
      <c r="Y9" s="30">
        <v>2010</v>
      </c>
      <c r="Z9" s="116" t="s">
        <v>16</v>
      </c>
      <c r="AA9" s="164"/>
      <c r="AB9" s="173"/>
      <c r="AC9" s="22"/>
      <c r="AD9" s="30">
        <v>2011</v>
      </c>
      <c r="AE9" s="30">
        <v>2012</v>
      </c>
      <c r="AF9" s="30">
        <v>2013</v>
      </c>
      <c r="AG9" s="30">
        <v>2014</v>
      </c>
      <c r="AH9" s="30">
        <v>2015</v>
      </c>
      <c r="AI9" s="117" t="s">
        <v>16</v>
      </c>
      <c r="AJ9" s="23">
        <v>2011</v>
      </c>
      <c r="AK9" s="30">
        <v>2012</v>
      </c>
      <c r="AL9" s="30">
        <v>2013</v>
      </c>
      <c r="AM9" s="30">
        <v>2014</v>
      </c>
      <c r="AN9" s="30">
        <v>2015</v>
      </c>
      <c r="AO9" s="117" t="s">
        <v>16</v>
      </c>
      <c r="AP9" s="23">
        <v>2011</v>
      </c>
      <c r="AQ9" s="30">
        <v>2012</v>
      </c>
      <c r="AR9" s="30">
        <v>2013</v>
      </c>
      <c r="AS9" s="30">
        <v>2014</v>
      </c>
      <c r="AT9" s="30">
        <v>2015</v>
      </c>
      <c r="AU9" s="117" t="s">
        <v>16</v>
      </c>
      <c r="AV9" s="23">
        <v>2011</v>
      </c>
      <c r="AW9" s="30">
        <v>2012</v>
      </c>
      <c r="AX9" s="30">
        <v>2013</v>
      </c>
      <c r="AY9" s="30">
        <v>2014</v>
      </c>
      <c r="AZ9" s="30">
        <v>2015</v>
      </c>
      <c r="BA9" s="117" t="s">
        <v>16</v>
      </c>
      <c r="BB9" s="164"/>
      <c r="BC9" s="173"/>
      <c r="BD9" s="22"/>
      <c r="BE9" s="30">
        <v>2016</v>
      </c>
      <c r="BF9" s="30">
        <v>2017</v>
      </c>
      <c r="BG9" s="30">
        <v>2018</v>
      </c>
      <c r="BH9" s="30">
        <v>2019</v>
      </c>
      <c r="BI9" s="30">
        <v>2020</v>
      </c>
      <c r="BJ9" s="30" t="s">
        <v>17</v>
      </c>
      <c r="BK9" s="117" t="s">
        <v>16</v>
      </c>
      <c r="BL9" s="23">
        <v>2016</v>
      </c>
      <c r="BM9" s="30">
        <v>2017</v>
      </c>
      <c r="BN9" s="30">
        <v>2018</v>
      </c>
      <c r="BO9" s="30">
        <v>2019</v>
      </c>
      <c r="BP9" s="30">
        <v>2020</v>
      </c>
      <c r="BQ9" s="117" t="s">
        <v>16</v>
      </c>
      <c r="BR9" s="23">
        <v>2016</v>
      </c>
      <c r="BS9" s="30">
        <v>2017</v>
      </c>
      <c r="BT9" s="30">
        <v>2018</v>
      </c>
      <c r="BU9" s="30">
        <v>2019</v>
      </c>
      <c r="BV9" s="30">
        <v>2020</v>
      </c>
      <c r="BW9" s="117" t="s">
        <v>16</v>
      </c>
      <c r="BX9" s="30">
        <v>2020</v>
      </c>
      <c r="BY9" s="135" t="s">
        <v>16</v>
      </c>
      <c r="BZ9" s="23">
        <v>2016</v>
      </c>
      <c r="CA9" s="30">
        <v>2017</v>
      </c>
      <c r="CB9" s="30">
        <v>2018</v>
      </c>
      <c r="CC9" s="30">
        <v>2019</v>
      </c>
      <c r="CD9" s="30">
        <v>2020</v>
      </c>
      <c r="CE9" s="117" t="s">
        <v>16</v>
      </c>
      <c r="CF9" s="164"/>
      <c r="CG9" s="173"/>
      <c r="CH9" s="22"/>
      <c r="CI9" s="30">
        <v>2021</v>
      </c>
      <c r="CJ9" s="30">
        <v>2022</v>
      </c>
      <c r="CK9" s="30">
        <v>2023</v>
      </c>
      <c r="CL9" s="30">
        <v>2024</v>
      </c>
      <c r="CM9" s="30">
        <v>2025</v>
      </c>
      <c r="CN9" s="30" t="s">
        <v>108</v>
      </c>
      <c r="CO9" s="132" t="s">
        <v>16</v>
      </c>
      <c r="CP9" s="23">
        <v>2021</v>
      </c>
      <c r="CQ9" s="30">
        <v>2022</v>
      </c>
      <c r="CR9" s="30">
        <v>2023</v>
      </c>
      <c r="CS9" s="30">
        <v>2024</v>
      </c>
      <c r="CT9" s="30">
        <v>2025</v>
      </c>
      <c r="CU9" s="30" t="s">
        <v>108</v>
      </c>
      <c r="CV9" s="132" t="s">
        <v>16</v>
      </c>
      <c r="CW9" s="23">
        <v>2021</v>
      </c>
      <c r="CX9" s="30" t="s">
        <v>108</v>
      </c>
      <c r="CY9" s="132" t="s">
        <v>16</v>
      </c>
      <c r="CZ9" s="23">
        <v>2021</v>
      </c>
      <c r="DA9" s="137" t="s">
        <v>16</v>
      </c>
      <c r="DB9" s="23">
        <v>2021</v>
      </c>
      <c r="DC9" s="30">
        <v>2022</v>
      </c>
      <c r="DD9" s="30">
        <v>2023</v>
      </c>
      <c r="DE9" s="30">
        <v>2024</v>
      </c>
      <c r="DF9" s="30">
        <v>2025</v>
      </c>
      <c r="DG9" s="132" t="s">
        <v>16</v>
      </c>
      <c r="DH9" s="164"/>
      <c r="DI9" s="173"/>
      <c r="DJ9" s="22"/>
      <c r="DK9" s="23">
        <v>2026</v>
      </c>
      <c r="DL9" s="30">
        <v>2027</v>
      </c>
      <c r="DM9" s="30">
        <v>2028</v>
      </c>
      <c r="DN9" s="30">
        <v>2029</v>
      </c>
      <c r="DO9" s="30">
        <v>2030</v>
      </c>
      <c r="DP9" s="137" t="s">
        <v>16</v>
      </c>
      <c r="DQ9" s="23">
        <v>2026</v>
      </c>
      <c r="DR9" s="30">
        <v>2027</v>
      </c>
      <c r="DS9" s="30">
        <v>2028</v>
      </c>
      <c r="DT9" s="30">
        <v>2029</v>
      </c>
      <c r="DU9" s="30">
        <v>2030</v>
      </c>
      <c r="DV9" s="30">
        <v>2031</v>
      </c>
      <c r="DW9" s="30">
        <v>2032</v>
      </c>
      <c r="DX9" s="30">
        <v>2033</v>
      </c>
      <c r="DY9" s="30">
        <v>2034</v>
      </c>
      <c r="DZ9" s="30">
        <v>2035</v>
      </c>
      <c r="EA9" s="30">
        <v>2036</v>
      </c>
      <c r="EB9" s="30">
        <v>2037</v>
      </c>
      <c r="EC9" s="117" t="s">
        <v>16</v>
      </c>
      <c r="ED9" s="164"/>
      <c r="EE9" s="173"/>
      <c r="EF9" s="32"/>
    </row>
    <row r="10" spans="1:136" ht="30" x14ac:dyDescent="0.25">
      <c r="B10" s="32"/>
      <c r="C10" s="14" t="s">
        <v>18</v>
      </c>
      <c r="D10" s="1"/>
      <c r="E10" s="39"/>
      <c r="F10" s="39"/>
      <c r="G10" s="39"/>
      <c r="H10" s="39"/>
      <c r="I10" s="39"/>
      <c r="J10" s="39"/>
      <c r="K10" s="39"/>
      <c r="L10" s="39"/>
      <c r="M10" s="39"/>
      <c r="N10" s="39"/>
      <c r="O10" s="39"/>
      <c r="P10" s="34"/>
      <c r="Q10" s="39"/>
      <c r="R10" s="39"/>
      <c r="S10" s="39"/>
      <c r="T10" s="34"/>
      <c r="U10" s="39"/>
      <c r="V10" s="39"/>
      <c r="W10" s="39"/>
      <c r="X10" s="39"/>
      <c r="Y10" s="39"/>
      <c r="Z10" s="34"/>
      <c r="AA10" s="34"/>
      <c r="AB10" s="66"/>
      <c r="AC10" s="35"/>
      <c r="AD10" s="39"/>
      <c r="AE10" s="39"/>
      <c r="AF10" s="39"/>
      <c r="AG10" s="39"/>
      <c r="AH10" s="39"/>
      <c r="AI10" s="34"/>
      <c r="AJ10" s="39"/>
      <c r="AK10" s="39"/>
      <c r="AL10" s="39"/>
      <c r="AM10" s="39"/>
      <c r="AN10" s="39"/>
      <c r="AO10" s="34"/>
      <c r="AP10" s="39"/>
      <c r="AQ10" s="39"/>
      <c r="AR10" s="39"/>
      <c r="AS10" s="39"/>
      <c r="AT10" s="39"/>
      <c r="AU10" s="34"/>
      <c r="AV10" s="39"/>
      <c r="AW10" s="39"/>
      <c r="AX10" s="39"/>
      <c r="AY10" s="39"/>
      <c r="AZ10" s="39"/>
      <c r="BA10" s="34"/>
      <c r="BB10" s="34"/>
      <c r="BC10" s="66"/>
      <c r="BD10" s="35"/>
      <c r="BE10" s="39"/>
      <c r="BF10" s="39"/>
      <c r="BG10" s="39"/>
      <c r="BH10" s="39"/>
      <c r="BI10" s="39"/>
      <c r="BJ10" s="39"/>
      <c r="BK10" s="34"/>
      <c r="BL10" s="39"/>
      <c r="BM10" s="39"/>
      <c r="BN10" s="39"/>
      <c r="BO10" s="39"/>
      <c r="BP10" s="39"/>
      <c r="BQ10" s="34"/>
      <c r="BR10" s="39"/>
      <c r="BS10" s="39"/>
      <c r="BT10" s="39"/>
      <c r="BU10" s="39"/>
      <c r="BV10" s="39"/>
      <c r="BW10" s="34"/>
      <c r="BX10" s="39"/>
      <c r="BY10" s="34"/>
      <c r="BZ10" s="39"/>
      <c r="CA10" s="39"/>
      <c r="CB10" s="39"/>
      <c r="CC10" s="39"/>
      <c r="CD10" s="39"/>
      <c r="CE10" s="34"/>
      <c r="CF10" s="34"/>
      <c r="CG10" s="66"/>
      <c r="CH10" s="35"/>
      <c r="CI10" s="39"/>
      <c r="CJ10" s="39"/>
      <c r="CK10" s="39"/>
      <c r="CL10" s="39"/>
      <c r="CM10" s="39"/>
      <c r="CN10" s="39"/>
      <c r="CO10" s="34"/>
      <c r="CP10" s="39"/>
      <c r="CQ10" s="39"/>
      <c r="CR10" s="39"/>
      <c r="CS10" s="39"/>
      <c r="CT10" s="39"/>
      <c r="CU10" s="39"/>
      <c r="CV10" s="34"/>
      <c r="CW10" s="39"/>
      <c r="CX10" s="39"/>
      <c r="CY10" s="34"/>
      <c r="CZ10" s="39"/>
      <c r="DA10" s="34"/>
      <c r="DB10" s="39"/>
      <c r="DC10" s="39"/>
      <c r="DD10" s="39"/>
      <c r="DE10" s="39"/>
      <c r="DF10" s="39"/>
      <c r="DG10" s="34"/>
      <c r="DH10" s="34"/>
      <c r="DI10" s="66"/>
      <c r="DJ10" s="35"/>
      <c r="DK10" s="39"/>
      <c r="DL10" s="39"/>
      <c r="DM10" s="39"/>
      <c r="DN10" s="39"/>
      <c r="DO10" s="39"/>
      <c r="DP10" s="34"/>
      <c r="DQ10" s="39"/>
      <c r="DR10" s="39"/>
      <c r="DS10" s="39"/>
      <c r="DT10" s="39"/>
      <c r="DU10" s="39"/>
      <c r="DV10" s="39"/>
      <c r="DW10" s="39"/>
      <c r="DX10" s="39"/>
      <c r="DY10" s="39"/>
      <c r="DZ10" s="39"/>
      <c r="EA10" s="39"/>
      <c r="EB10" s="39"/>
      <c r="EC10" s="34"/>
      <c r="ED10" s="34"/>
      <c r="EE10" s="66"/>
      <c r="EF10" s="32"/>
    </row>
    <row r="11" spans="1:136" ht="16.149999999999999" customHeight="1" x14ac:dyDescent="0.25">
      <c r="B11" s="42"/>
      <c r="C11" s="15" t="s">
        <v>19</v>
      </c>
      <c r="D11" s="1"/>
      <c r="E11" s="41"/>
      <c r="F11" s="41"/>
      <c r="G11" s="41"/>
      <c r="H11" s="41"/>
      <c r="I11" s="41"/>
      <c r="J11" s="41"/>
      <c r="K11" s="41">
        <v>5</v>
      </c>
      <c r="L11" s="41">
        <v>5</v>
      </c>
      <c r="M11" s="41">
        <v>5</v>
      </c>
      <c r="N11" s="41">
        <v>5</v>
      </c>
      <c r="O11" s="41">
        <v>8.6</v>
      </c>
      <c r="P11" s="36">
        <f>SUM(E11:O11)</f>
        <v>28.6</v>
      </c>
      <c r="Q11" s="41"/>
      <c r="R11" s="41"/>
      <c r="S11" s="41"/>
      <c r="T11" s="36">
        <f>SUM(Q11:S11)</f>
        <v>0</v>
      </c>
      <c r="U11" s="41"/>
      <c r="V11" s="41"/>
      <c r="W11" s="41"/>
      <c r="X11" s="41"/>
      <c r="Y11" s="41"/>
      <c r="Z11" s="36">
        <f>SUM(U11:Y11)</f>
        <v>0</v>
      </c>
      <c r="AA11" s="36">
        <f t="shared" ref="AA11:AA50" si="0">SUM(P11,T11,Z11)</f>
        <v>28.6</v>
      </c>
      <c r="AB11" s="67">
        <f t="shared" ref="AB11:AB51" si="1">IF(AA11=0,"",AA11/$AA$87)</f>
        <v>6.8192207860722654E-3</v>
      </c>
      <c r="AC11" s="35"/>
      <c r="AD11" s="41">
        <v>48.843999999999994</v>
      </c>
      <c r="AE11" s="41">
        <v>77.095500000000001</v>
      </c>
      <c r="AF11" s="41">
        <v>73.462999999999994</v>
      </c>
      <c r="AG11" s="41">
        <v>42.825000000000003</v>
      </c>
      <c r="AH11" s="41"/>
      <c r="AI11" s="36">
        <f>SUM(AD11:AH11)</f>
        <v>242.22749999999996</v>
      </c>
      <c r="AJ11" s="41"/>
      <c r="AK11" s="41"/>
      <c r="AL11" s="41"/>
      <c r="AM11" s="41"/>
      <c r="AN11" s="41"/>
      <c r="AO11" s="36">
        <f>SUM(AJ11:AN11)</f>
        <v>0</v>
      </c>
      <c r="AP11" s="41"/>
      <c r="AQ11" s="41"/>
      <c r="AR11" s="41"/>
      <c r="AS11" s="41"/>
      <c r="AT11" s="41"/>
      <c r="AU11" s="36">
        <f>SUM(AP11:AT11)</f>
        <v>0</v>
      </c>
      <c r="AV11" s="41">
        <v>2.946415</v>
      </c>
      <c r="AW11" s="41">
        <v>4.7394619999999996</v>
      </c>
      <c r="AX11" s="41">
        <v>4.5286347500000002</v>
      </c>
      <c r="AY11" s="41">
        <v>4.2766597500000003</v>
      </c>
      <c r="AZ11" s="41">
        <v>11.67831125</v>
      </c>
      <c r="BA11" s="36">
        <f>SUM(AV11:AZ11)</f>
        <v>28.16948275</v>
      </c>
      <c r="BB11" s="36">
        <f>SUM(AI11,AO11,AU11,BA11)</f>
        <v>270.39698274999995</v>
      </c>
      <c r="BC11" s="67">
        <f t="shared" ref="BC11:BC51" si="2">IF(BB11=0,"",BB11/$BB$87)</f>
        <v>3.6559939691850347E-2</v>
      </c>
      <c r="BD11" s="35"/>
      <c r="BE11" s="41">
        <v>37.579124999999998</v>
      </c>
      <c r="BF11" s="41">
        <v>1.8520000000000001</v>
      </c>
      <c r="BG11" s="41">
        <v>13.65175</v>
      </c>
      <c r="BH11" s="41">
        <v>42.722787500000003</v>
      </c>
      <c r="BI11" s="41">
        <v>61.436875000000001</v>
      </c>
      <c r="BJ11" s="41"/>
      <c r="BK11" s="36">
        <f t="shared" ref="BK11:BK50" si="3">SUM(BE11:BJ11)</f>
        <v>157.2425375</v>
      </c>
      <c r="BL11" s="41"/>
      <c r="BM11" s="41"/>
      <c r="BN11" s="41"/>
      <c r="BO11" s="41"/>
      <c r="BP11" s="41"/>
      <c r="BQ11" s="36">
        <f t="shared" ref="BQ11:BQ50" si="4">SUM(BL11:BP11)</f>
        <v>0</v>
      </c>
      <c r="BR11" s="41"/>
      <c r="BS11" s="41"/>
      <c r="BT11" s="41"/>
      <c r="BU11" s="41"/>
      <c r="BV11" s="41"/>
      <c r="BW11" s="36">
        <f>SUM(BR11:BV11)</f>
        <v>0</v>
      </c>
      <c r="BX11" s="41"/>
      <c r="BY11" s="36">
        <f>SUM(BX11)</f>
        <v>0</v>
      </c>
      <c r="BZ11" s="41">
        <v>16.530488818919999</v>
      </c>
      <c r="CA11" s="41">
        <v>15.943245025</v>
      </c>
      <c r="CB11" s="41">
        <v>15.391856935</v>
      </c>
      <c r="CC11" s="41">
        <v>14.692679324999999</v>
      </c>
      <c r="CD11" s="41">
        <v>14.14415395</v>
      </c>
      <c r="CE11" s="36">
        <f t="shared" ref="CE11:CE50" si="5">SUM(BZ11:CD11)</f>
        <v>76.702424053919998</v>
      </c>
      <c r="CF11" s="36">
        <f t="shared" ref="CF11:CF50" si="6">SUM(BK11,BQ11,BW11,CE11,BY11)</f>
        <v>233.94496155392</v>
      </c>
      <c r="CG11" s="67">
        <f t="shared" ref="CG11:CG51" si="7">IF(CF11=0,"",CF11/$CF$87)</f>
        <v>2.5280121516267181E-2</v>
      </c>
      <c r="CH11" s="35"/>
      <c r="CI11" s="41"/>
      <c r="CJ11" s="41"/>
      <c r="CK11" s="41"/>
      <c r="CL11" s="41"/>
      <c r="CM11" s="41"/>
      <c r="CN11" s="41">
        <v>212.94</v>
      </c>
      <c r="CO11" s="36">
        <f t="shared" ref="CO11:CO23" si="8">SUM(CI11:CN11)</f>
        <v>212.94</v>
      </c>
      <c r="CP11" s="41"/>
      <c r="CQ11" s="41"/>
      <c r="CR11" s="41"/>
      <c r="CS11" s="41"/>
      <c r="CT11" s="41"/>
      <c r="CU11" s="41"/>
      <c r="CV11" s="36">
        <f t="shared" ref="CV11:CV23" si="9">SUM(CP11:CU11)</f>
        <v>0</v>
      </c>
      <c r="CW11" s="41">
        <v>57.6</v>
      </c>
      <c r="CX11" s="41"/>
      <c r="CY11" s="36">
        <f t="shared" ref="CY11:CY50" si="10">SUM(CW11:CX11)</f>
        <v>57.6</v>
      </c>
      <c r="CZ11" s="41"/>
      <c r="DA11" s="36">
        <f t="shared" ref="DA11:DA50" si="11">SUM(CZ11:CZ11)</f>
        <v>0</v>
      </c>
      <c r="DB11" s="41">
        <v>14.850899999999999</v>
      </c>
      <c r="DC11" s="41">
        <v>14.850899999999999</v>
      </c>
      <c r="DD11" s="41">
        <v>14.850899999999999</v>
      </c>
      <c r="DE11" s="41">
        <v>14.850899999999999</v>
      </c>
      <c r="DF11" s="41">
        <v>14.850899999999999</v>
      </c>
      <c r="DG11" s="36">
        <f t="shared" ref="DG11:DG50" si="12">SUM(DB11:DF11)</f>
        <v>74.254499999999993</v>
      </c>
      <c r="DH11" s="36">
        <f t="shared" ref="DH11:DH50" si="13">SUM(CO11,CV11,CY11,DG11,DA11)</f>
        <v>344.79450000000003</v>
      </c>
      <c r="DI11" s="67">
        <f t="shared" ref="DI11:DI51" si="14">IF(DH11=0,"",DH11/$DH$87)</f>
        <v>2.8772106545720589E-2</v>
      </c>
      <c r="DJ11" s="35"/>
      <c r="DK11" s="41"/>
      <c r="DL11" s="41"/>
      <c r="DM11" s="41"/>
      <c r="DN11" s="41"/>
      <c r="DO11" s="41"/>
      <c r="DP11" s="36">
        <f t="shared" ref="DP11:DP50" si="15">SUM(DK11:DO11)</f>
        <v>0</v>
      </c>
      <c r="DQ11" s="41">
        <v>14.850899999999999</v>
      </c>
      <c r="DR11" s="41">
        <v>14.850899999999999</v>
      </c>
      <c r="DS11" s="41">
        <v>14.850899999999999</v>
      </c>
      <c r="DT11" s="41">
        <v>14.850899999999999</v>
      </c>
      <c r="DU11" s="41">
        <v>14.850899999999999</v>
      </c>
      <c r="DV11" s="41"/>
      <c r="DW11" s="41"/>
      <c r="DX11" s="41"/>
      <c r="DY11" s="41"/>
      <c r="DZ11" s="41"/>
      <c r="EA11" s="41"/>
      <c r="EB11" s="41"/>
      <c r="EC11" s="36">
        <f t="shared" ref="EC11:EC50" si="16">SUM(DQ11:EB11)</f>
        <v>74.254499999999993</v>
      </c>
      <c r="ED11" s="36">
        <f>SUM(EC11,DP11)</f>
        <v>74.254499999999993</v>
      </c>
      <c r="EE11" s="67">
        <f t="shared" ref="EE11:EE51" si="17">IF(ED11=0,"",ED11/$ED$87)</f>
        <v>7.5102893882158808E-2</v>
      </c>
      <c r="EF11" s="32"/>
    </row>
    <row r="12" spans="1:136" s="32" customFormat="1" x14ac:dyDescent="0.25">
      <c r="B12" s="42"/>
      <c r="C12" s="15" t="s">
        <v>135</v>
      </c>
      <c r="D12" s="1"/>
      <c r="E12" s="41"/>
      <c r="F12" s="41"/>
      <c r="G12" s="41"/>
      <c r="H12" s="41"/>
      <c r="I12" s="41"/>
      <c r="J12" s="41"/>
      <c r="K12" s="41"/>
      <c r="L12" s="41"/>
      <c r="M12" s="41"/>
      <c r="N12" s="41"/>
      <c r="O12" s="41"/>
      <c r="P12" s="36">
        <f t="shared" ref="P12" si="18">SUM(E12:O12)</f>
        <v>0</v>
      </c>
      <c r="Q12" s="41"/>
      <c r="R12" s="41"/>
      <c r="S12" s="41"/>
      <c r="T12" s="36">
        <f t="shared" ref="T12" si="19">SUM(Q12:S12)</f>
        <v>0</v>
      </c>
      <c r="U12" s="41"/>
      <c r="V12" s="41"/>
      <c r="W12" s="41"/>
      <c r="X12" s="41"/>
      <c r="Y12" s="41"/>
      <c r="Z12" s="36">
        <f>SUM(U12:Y12)</f>
        <v>0</v>
      </c>
      <c r="AA12" s="36">
        <f t="shared" si="0"/>
        <v>0</v>
      </c>
      <c r="AB12" s="67" t="str">
        <f t="shared" si="1"/>
        <v/>
      </c>
      <c r="AC12" s="35"/>
      <c r="AD12" s="41"/>
      <c r="AE12" s="41"/>
      <c r="AF12" s="41"/>
      <c r="AG12" s="41"/>
      <c r="AH12" s="41"/>
      <c r="AI12" s="36">
        <f t="shared" ref="AI12" si="20">SUM(AD12:AH12)</f>
        <v>0</v>
      </c>
      <c r="AJ12" s="41"/>
      <c r="AK12" s="41"/>
      <c r="AL12" s="41"/>
      <c r="AM12" s="41"/>
      <c r="AN12" s="41"/>
      <c r="AO12" s="36">
        <f t="shared" ref="AO12" si="21">SUM(AJ12:AN12)</f>
        <v>0</v>
      </c>
      <c r="AP12" s="41"/>
      <c r="AQ12" s="41"/>
      <c r="AR12" s="41"/>
      <c r="AS12" s="41"/>
      <c r="AT12" s="41"/>
      <c r="AU12" s="36">
        <f t="shared" ref="AU12" si="22">SUM(AP12:AT12)</f>
        <v>0</v>
      </c>
      <c r="AV12" s="41"/>
      <c r="AW12" s="41"/>
      <c r="AX12" s="41"/>
      <c r="AY12" s="41"/>
      <c r="AZ12" s="41"/>
      <c r="BA12" s="36">
        <f>SUM(AV12:AZ12)</f>
        <v>0</v>
      </c>
      <c r="BB12" s="36">
        <f>SUM(AI12,AO12,AU12,BA12)</f>
        <v>0</v>
      </c>
      <c r="BC12" s="67" t="str">
        <f t="shared" si="2"/>
        <v/>
      </c>
      <c r="BD12" s="35"/>
      <c r="BE12" s="41"/>
      <c r="BF12" s="41"/>
      <c r="BG12" s="41"/>
      <c r="BH12" s="41"/>
      <c r="BI12" s="41"/>
      <c r="BJ12" s="41"/>
      <c r="BK12" s="36">
        <f t="shared" si="3"/>
        <v>0</v>
      </c>
      <c r="BL12" s="41"/>
      <c r="BM12" s="41"/>
      <c r="BN12" s="41"/>
      <c r="BO12" s="41"/>
      <c r="BP12" s="41"/>
      <c r="BQ12" s="36">
        <f t="shared" si="4"/>
        <v>0</v>
      </c>
      <c r="BR12" s="41"/>
      <c r="BS12" s="41"/>
      <c r="BT12" s="41"/>
      <c r="BU12" s="41"/>
      <c r="BV12" s="41"/>
      <c r="BW12" s="36">
        <f t="shared" ref="BW12" si="23">SUM(BR12:BV12)</f>
        <v>0</v>
      </c>
      <c r="BX12" s="41"/>
      <c r="BY12" s="36">
        <f t="shared" ref="BY12" si="24">SUM(BX12)</f>
        <v>0</v>
      </c>
      <c r="BZ12" s="41"/>
      <c r="CA12" s="41"/>
      <c r="CB12" s="41"/>
      <c r="CC12" s="41"/>
      <c r="CD12" s="41"/>
      <c r="CE12" s="36">
        <f t="shared" si="5"/>
        <v>0</v>
      </c>
      <c r="CF12" s="36">
        <f t="shared" si="6"/>
        <v>0</v>
      </c>
      <c r="CG12" s="67" t="str">
        <f t="shared" si="7"/>
        <v/>
      </c>
      <c r="CH12" s="35"/>
      <c r="CI12" s="41"/>
      <c r="CJ12" s="41"/>
      <c r="CK12" s="41"/>
      <c r="CL12" s="41"/>
      <c r="CM12" s="41"/>
      <c r="CN12" s="41"/>
      <c r="CO12" s="36">
        <f t="shared" ref="CO12" si="25">SUM(CI12:CN12)</f>
        <v>0</v>
      </c>
      <c r="CP12" s="41"/>
      <c r="CQ12" s="41"/>
      <c r="CR12" s="41"/>
      <c r="CS12" s="41"/>
      <c r="CT12" s="41"/>
      <c r="CU12" s="41"/>
      <c r="CV12" s="36">
        <f t="shared" ref="CV12" si="26">SUM(CP12:CU12)</f>
        <v>0</v>
      </c>
      <c r="CW12" s="41">
        <v>5.0000000000000001E-3</v>
      </c>
      <c r="CX12" s="41"/>
      <c r="CY12" s="36">
        <f t="shared" si="10"/>
        <v>5.0000000000000001E-3</v>
      </c>
      <c r="CZ12" s="41"/>
      <c r="DA12" s="36">
        <f t="shared" si="11"/>
        <v>0</v>
      </c>
      <c r="DB12" s="41"/>
      <c r="DC12" s="41"/>
      <c r="DD12" s="41"/>
      <c r="DE12" s="41"/>
      <c r="DF12" s="41"/>
      <c r="DG12" s="36">
        <f t="shared" si="12"/>
        <v>0</v>
      </c>
      <c r="DH12" s="36">
        <f t="shared" si="13"/>
        <v>5.0000000000000001E-3</v>
      </c>
      <c r="DI12" s="67">
        <f t="shared" si="14"/>
        <v>4.172355786667216E-7</v>
      </c>
      <c r="DJ12" s="35"/>
      <c r="DK12" s="41"/>
      <c r="DL12" s="41"/>
      <c r="DM12" s="41"/>
      <c r="DN12" s="41"/>
      <c r="DO12" s="41"/>
      <c r="DP12" s="36">
        <f t="shared" si="15"/>
        <v>0</v>
      </c>
      <c r="DQ12" s="41"/>
      <c r="DR12" s="41"/>
      <c r="DS12" s="41"/>
      <c r="DT12" s="41"/>
      <c r="DU12" s="41"/>
      <c r="DV12" s="41"/>
      <c r="DW12" s="41"/>
      <c r="DX12" s="41"/>
      <c r="DY12" s="41"/>
      <c r="DZ12" s="41"/>
      <c r="EA12" s="41"/>
      <c r="EB12" s="41"/>
      <c r="EC12" s="36">
        <f t="shared" si="16"/>
        <v>0</v>
      </c>
      <c r="ED12" s="36">
        <f t="shared" ref="ED12:ED50" si="27">SUM(EC12,DP12)</f>
        <v>0</v>
      </c>
      <c r="EE12" s="67" t="str">
        <f t="shared" si="17"/>
        <v/>
      </c>
    </row>
    <row r="13" spans="1:136" ht="14.45" customHeight="1" x14ac:dyDescent="0.25">
      <c r="B13" s="42"/>
      <c r="C13" s="15" t="s">
        <v>20</v>
      </c>
      <c r="D13" s="1"/>
      <c r="E13" s="41"/>
      <c r="F13" s="41"/>
      <c r="G13" s="41"/>
      <c r="H13" s="41"/>
      <c r="I13" s="41"/>
      <c r="J13" s="41"/>
      <c r="K13" s="41"/>
      <c r="L13" s="41"/>
      <c r="M13" s="41"/>
      <c r="N13" s="41"/>
      <c r="O13" s="41"/>
      <c r="P13" s="36">
        <f t="shared" ref="P13:P50" si="28">SUM(E13:O13)</f>
        <v>0</v>
      </c>
      <c r="Q13" s="41"/>
      <c r="R13" s="41"/>
      <c r="S13" s="41"/>
      <c r="T13" s="36">
        <f t="shared" ref="T13:T50" si="29">SUM(Q13:S13)</f>
        <v>0</v>
      </c>
      <c r="U13" s="41"/>
      <c r="V13" s="41"/>
      <c r="W13" s="41"/>
      <c r="X13" s="41"/>
      <c r="Y13" s="41"/>
      <c r="Z13" s="36">
        <f t="shared" ref="Z13:Z50" si="30">SUM(U13:Y13)</f>
        <v>0</v>
      </c>
      <c r="AA13" s="36">
        <f t="shared" si="0"/>
        <v>0</v>
      </c>
      <c r="AB13" s="67" t="str">
        <f t="shared" si="1"/>
        <v/>
      </c>
      <c r="AC13" s="35"/>
      <c r="AD13" s="41"/>
      <c r="AE13" s="41"/>
      <c r="AF13" s="41"/>
      <c r="AG13" s="41"/>
      <c r="AH13" s="41"/>
      <c r="AI13" s="36">
        <f t="shared" ref="AI13:AI50" si="31">SUM(AD13:AH13)</f>
        <v>0</v>
      </c>
      <c r="AJ13" s="41"/>
      <c r="AK13" s="41"/>
      <c r="AL13" s="41"/>
      <c r="AM13" s="41"/>
      <c r="AN13" s="41"/>
      <c r="AO13" s="36">
        <f t="shared" ref="AO13:AO50" si="32">SUM(AJ13:AN13)</f>
        <v>0</v>
      </c>
      <c r="AP13" s="41"/>
      <c r="AQ13" s="41"/>
      <c r="AR13" s="41"/>
      <c r="AS13" s="41"/>
      <c r="AT13" s="41"/>
      <c r="AU13" s="36">
        <f t="shared" ref="AU13:AU50" si="33">SUM(AP13:AT13)</f>
        <v>0</v>
      </c>
      <c r="AV13" s="41"/>
      <c r="AW13" s="41"/>
      <c r="AX13" s="41"/>
      <c r="AY13" s="41"/>
      <c r="AZ13" s="41">
        <v>0</v>
      </c>
      <c r="BA13" s="36">
        <f t="shared" ref="BA13:BA50" si="34">SUM(AV13:AZ13)</f>
        <v>0</v>
      </c>
      <c r="BB13" s="36">
        <f t="shared" ref="BB13:BB50" si="35">SUM(AI13,AO13,AU13,BA13)</f>
        <v>0</v>
      </c>
      <c r="BC13" s="67" t="str">
        <f t="shared" si="2"/>
        <v/>
      </c>
      <c r="BD13" s="35"/>
      <c r="BE13" s="41"/>
      <c r="BF13" s="41"/>
      <c r="BG13" s="41"/>
      <c r="BH13" s="41"/>
      <c r="BI13" s="41"/>
      <c r="BJ13" s="41"/>
      <c r="BK13" s="36">
        <f t="shared" si="3"/>
        <v>0</v>
      </c>
      <c r="BL13" s="41"/>
      <c r="BM13" s="41"/>
      <c r="BN13" s="41"/>
      <c r="BO13" s="41"/>
      <c r="BP13" s="41"/>
      <c r="BQ13" s="36">
        <f t="shared" si="4"/>
        <v>0</v>
      </c>
      <c r="BR13" s="41"/>
      <c r="BS13" s="41"/>
      <c r="BT13" s="41"/>
      <c r="BU13" s="41"/>
      <c r="BV13" s="41"/>
      <c r="BW13" s="36">
        <f t="shared" ref="BW13:BW50" si="36">SUM(BR13:BV13)</f>
        <v>0</v>
      </c>
      <c r="BX13" s="41"/>
      <c r="BY13" s="36">
        <f t="shared" ref="BY13:BY50" si="37">SUM(BX13)</f>
        <v>0</v>
      </c>
      <c r="BZ13" s="41">
        <v>0</v>
      </c>
      <c r="CA13" s="41">
        <v>0</v>
      </c>
      <c r="CB13" s="41">
        <v>0.98499999999999999</v>
      </c>
      <c r="CC13" s="41">
        <v>0.984935</v>
      </c>
      <c r="CD13" s="41">
        <v>1</v>
      </c>
      <c r="CE13" s="36">
        <f t="shared" si="5"/>
        <v>2.969935</v>
      </c>
      <c r="CF13" s="36">
        <f t="shared" si="6"/>
        <v>2.969935</v>
      </c>
      <c r="CG13" s="67">
        <f t="shared" si="7"/>
        <v>3.2093154388413851E-4</v>
      </c>
      <c r="CH13" s="35"/>
      <c r="CI13" s="41"/>
      <c r="CJ13" s="41"/>
      <c r="CK13" s="41"/>
      <c r="CL13" s="41"/>
      <c r="CM13" s="41"/>
      <c r="CN13" s="41"/>
      <c r="CO13" s="36">
        <f t="shared" si="8"/>
        <v>0</v>
      </c>
      <c r="CP13" s="41"/>
      <c r="CQ13" s="41"/>
      <c r="CR13" s="41"/>
      <c r="CS13" s="41"/>
      <c r="CT13" s="41"/>
      <c r="CU13" s="41"/>
      <c r="CV13" s="36">
        <f t="shared" si="9"/>
        <v>0</v>
      </c>
      <c r="CW13" s="41"/>
      <c r="CX13" s="41"/>
      <c r="CY13" s="36">
        <f t="shared" si="10"/>
        <v>0</v>
      </c>
      <c r="CZ13" s="41"/>
      <c r="DA13" s="36">
        <f t="shared" si="11"/>
        <v>0</v>
      </c>
      <c r="DB13" s="41">
        <v>1</v>
      </c>
      <c r="DC13" s="41">
        <v>1</v>
      </c>
      <c r="DD13" s="41">
        <v>1</v>
      </c>
      <c r="DE13" s="41">
        <v>1</v>
      </c>
      <c r="DF13" s="41">
        <v>1</v>
      </c>
      <c r="DG13" s="36">
        <f t="shared" si="12"/>
        <v>5</v>
      </c>
      <c r="DH13" s="36">
        <f t="shared" si="13"/>
        <v>5</v>
      </c>
      <c r="DI13" s="67">
        <f t="shared" si="14"/>
        <v>4.1723557866672159E-4</v>
      </c>
      <c r="DJ13" s="35"/>
      <c r="DK13" s="41"/>
      <c r="DL13" s="41"/>
      <c r="DM13" s="41"/>
      <c r="DN13" s="41"/>
      <c r="DO13" s="41"/>
      <c r="DP13" s="36">
        <f t="shared" si="15"/>
        <v>0</v>
      </c>
      <c r="DQ13" s="41">
        <v>1</v>
      </c>
      <c r="DR13" s="41">
        <v>1</v>
      </c>
      <c r="DS13" s="41">
        <v>1</v>
      </c>
      <c r="DT13" s="41">
        <v>1</v>
      </c>
      <c r="DU13" s="41">
        <v>1</v>
      </c>
      <c r="DV13" s="41">
        <v>1</v>
      </c>
      <c r="DW13" s="41">
        <v>1</v>
      </c>
      <c r="DX13" s="41">
        <v>1</v>
      </c>
      <c r="DY13" s="41">
        <v>1</v>
      </c>
      <c r="DZ13" s="41">
        <v>1</v>
      </c>
      <c r="EA13" s="41">
        <v>1</v>
      </c>
      <c r="EB13" s="41">
        <v>1</v>
      </c>
      <c r="EC13" s="36">
        <f t="shared" si="16"/>
        <v>12</v>
      </c>
      <c r="ED13" s="36">
        <f t="shared" si="27"/>
        <v>12</v>
      </c>
      <c r="EE13" s="67">
        <f t="shared" si="17"/>
        <v>1.2137105853327486E-2</v>
      </c>
      <c r="EF13" s="32"/>
    </row>
    <row r="14" spans="1:136" s="32" customFormat="1" x14ac:dyDescent="0.25">
      <c r="B14" s="42"/>
      <c r="C14" s="15" t="s">
        <v>127</v>
      </c>
      <c r="D14" s="1"/>
      <c r="E14" s="41"/>
      <c r="F14" s="41"/>
      <c r="G14" s="41"/>
      <c r="H14" s="41"/>
      <c r="I14" s="41"/>
      <c r="J14" s="41"/>
      <c r="K14" s="41"/>
      <c r="L14" s="41"/>
      <c r="M14" s="41"/>
      <c r="N14" s="41"/>
      <c r="O14" s="41"/>
      <c r="P14" s="36">
        <f t="shared" si="28"/>
        <v>0</v>
      </c>
      <c r="Q14" s="41"/>
      <c r="R14" s="41"/>
      <c r="S14" s="41"/>
      <c r="T14" s="36">
        <f t="shared" si="29"/>
        <v>0</v>
      </c>
      <c r="U14" s="41"/>
      <c r="V14" s="41"/>
      <c r="W14" s="41"/>
      <c r="X14" s="41"/>
      <c r="Y14" s="41"/>
      <c r="Z14" s="36">
        <f>SUM(U14:Y14)</f>
        <v>0</v>
      </c>
      <c r="AA14" s="36">
        <f t="shared" si="0"/>
        <v>0</v>
      </c>
      <c r="AB14" s="67" t="str">
        <f t="shared" si="1"/>
        <v/>
      </c>
      <c r="AC14" s="35"/>
      <c r="AD14" s="41"/>
      <c r="AE14" s="41"/>
      <c r="AF14" s="41"/>
      <c r="AG14" s="41"/>
      <c r="AH14" s="41"/>
      <c r="AI14" s="36">
        <f t="shared" si="31"/>
        <v>0</v>
      </c>
      <c r="AJ14" s="41"/>
      <c r="AK14" s="41"/>
      <c r="AL14" s="41"/>
      <c r="AM14" s="41"/>
      <c r="AN14" s="41"/>
      <c r="AO14" s="36">
        <f t="shared" si="32"/>
        <v>0</v>
      </c>
      <c r="AP14" s="41"/>
      <c r="AQ14" s="41"/>
      <c r="AR14" s="41"/>
      <c r="AS14" s="41"/>
      <c r="AT14" s="41"/>
      <c r="AU14" s="36">
        <f t="shared" si="33"/>
        <v>0</v>
      </c>
      <c r="AV14" s="41"/>
      <c r="AW14" s="41"/>
      <c r="AX14" s="41"/>
      <c r="AY14" s="41"/>
      <c r="AZ14" s="41"/>
      <c r="BA14" s="36">
        <f>SUM(AV14:AZ14)</f>
        <v>0</v>
      </c>
      <c r="BB14" s="36">
        <f>SUM(AI14,AO14,AU14,BA14)</f>
        <v>0</v>
      </c>
      <c r="BC14" s="67" t="str">
        <f t="shared" si="2"/>
        <v/>
      </c>
      <c r="BD14" s="35"/>
      <c r="BE14" s="41"/>
      <c r="BF14" s="41"/>
      <c r="BG14" s="41"/>
      <c r="BH14" s="41"/>
      <c r="BI14" s="41"/>
      <c r="BJ14" s="41"/>
      <c r="BK14" s="36">
        <f t="shared" si="3"/>
        <v>0</v>
      </c>
      <c r="BL14" s="41"/>
      <c r="BM14" s="41"/>
      <c r="BN14" s="41"/>
      <c r="BO14" s="41"/>
      <c r="BP14" s="41"/>
      <c r="BQ14" s="36">
        <f t="shared" si="4"/>
        <v>0</v>
      </c>
      <c r="BR14" s="41"/>
      <c r="BS14" s="41"/>
      <c r="BT14" s="41"/>
      <c r="BU14" s="41"/>
      <c r="BV14" s="41"/>
      <c r="BW14" s="36">
        <f t="shared" si="36"/>
        <v>0</v>
      </c>
      <c r="BX14" s="41"/>
      <c r="BY14" s="36">
        <f t="shared" si="37"/>
        <v>0</v>
      </c>
      <c r="BZ14" s="41"/>
      <c r="CA14" s="41"/>
      <c r="CB14" s="41"/>
      <c r="CC14" s="41"/>
      <c r="CD14" s="41"/>
      <c r="CE14" s="36">
        <f t="shared" si="5"/>
        <v>0</v>
      </c>
      <c r="CF14" s="36">
        <f t="shared" si="6"/>
        <v>0</v>
      </c>
      <c r="CG14" s="67" t="str">
        <f t="shared" si="7"/>
        <v/>
      </c>
      <c r="CH14" s="35"/>
      <c r="CI14" s="41"/>
      <c r="CJ14" s="41"/>
      <c r="CK14" s="41"/>
      <c r="CL14" s="41"/>
      <c r="CM14" s="41"/>
      <c r="CN14" s="41">
        <v>1</v>
      </c>
      <c r="CO14" s="36">
        <f t="shared" ref="CO14" si="38">SUM(CI14:CN14)</f>
        <v>1</v>
      </c>
      <c r="CP14" s="41"/>
      <c r="CQ14" s="41"/>
      <c r="CR14" s="41"/>
      <c r="CS14" s="41"/>
      <c r="CT14" s="41"/>
      <c r="CU14" s="41"/>
      <c r="CV14" s="36">
        <f t="shared" ref="CV14" si="39">SUM(CP14:CU14)</f>
        <v>0</v>
      </c>
      <c r="CW14" s="41"/>
      <c r="CX14" s="41"/>
      <c r="CY14" s="36">
        <f t="shared" si="10"/>
        <v>0</v>
      </c>
      <c r="CZ14" s="41"/>
      <c r="DA14" s="36">
        <f t="shared" si="11"/>
        <v>0</v>
      </c>
      <c r="DB14" s="41"/>
      <c r="DC14" s="41"/>
      <c r="DD14" s="41"/>
      <c r="DE14" s="41"/>
      <c r="DF14" s="41"/>
      <c r="DG14" s="36">
        <f t="shared" si="12"/>
        <v>0</v>
      </c>
      <c r="DH14" s="36">
        <f t="shared" si="13"/>
        <v>1</v>
      </c>
      <c r="DI14" s="67">
        <f t="shared" si="14"/>
        <v>8.3447115733344311E-5</v>
      </c>
      <c r="DJ14" s="35"/>
      <c r="DK14" s="41"/>
      <c r="DL14" s="41"/>
      <c r="DM14" s="41"/>
      <c r="DN14" s="41"/>
      <c r="DO14" s="41"/>
      <c r="DP14" s="36">
        <f t="shared" si="15"/>
        <v>0</v>
      </c>
      <c r="DQ14" s="41"/>
      <c r="DR14" s="41"/>
      <c r="DS14" s="41"/>
      <c r="DT14" s="41"/>
      <c r="DU14" s="41"/>
      <c r="DV14" s="41"/>
      <c r="DW14" s="41"/>
      <c r="DX14" s="41"/>
      <c r="DY14" s="41"/>
      <c r="DZ14" s="41"/>
      <c r="EA14" s="41"/>
      <c r="EB14" s="41"/>
      <c r="EC14" s="36">
        <f t="shared" si="16"/>
        <v>0</v>
      </c>
      <c r="ED14" s="36">
        <f t="shared" si="27"/>
        <v>0</v>
      </c>
      <c r="EE14" s="67" t="str">
        <f t="shared" si="17"/>
        <v/>
      </c>
    </row>
    <row r="15" spans="1:136" s="32" customFormat="1" x14ac:dyDescent="0.25">
      <c r="B15" s="42"/>
      <c r="C15" s="15" t="s">
        <v>118</v>
      </c>
      <c r="D15" s="1"/>
      <c r="E15" s="41"/>
      <c r="F15" s="41"/>
      <c r="G15" s="41"/>
      <c r="H15" s="41"/>
      <c r="I15" s="41"/>
      <c r="J15" s="41"/>
      <c r="K15" s="41"/>
      <c r="L15" s="41"/>
      <c r="M15" s="41"/>
      <c r="N15" s="41"/>
      <c r="O15" s="41"/>
      <c r="P15" s="36">
        <f t="shared" ref="P15" si="40">SUM(E15:O15)</f>
        <v>0</v>
      </c>
      <c r="Q15" s="41"/>
      <c r="R15" s="41"/>
      <c r="S15" s="41"/>
      <c r="T15" s="36">
        <f t="shared" ref="T15" si="41">SUM(Q15:S15)</f>
        <v>0</v>
      </c>
      <c r="U15" s="41"/>
      <c r="V15" s="41"/>
      <c r="W15" s="41"/>
      <c r="X15" s="41"/>
      <c r="Y15" s="41"/>
      <c r="Z15" s="36">
        <f>SUM(U15:Y15)</f>
        <v>0</v>
      </c>
      <c r="AA15" s="36">
        <f t="shared" si="0"/>
        <v>0</v>
      </c>
      <c r="AB15" s="67" t="str">
        <f t="shared" si="1"/>
        <v/>
      </c>
      <c r="AC15" s="35"/>
      <c r="AD15" s="41"/>
      <c r="AE15" s="41"/>
      <c r="AF15" s="41"/>
      <c r="AG15" s="41"/>
      <c r="AH15" s="41"/>
      <c r="AI15" s="36">
        <f t="shared" ref="AI15" si="42">SUM(AD15:AH15)</f>
        <v>0</v>
      </c>
      <c r="AJ15" s="41"/>
      <c r="AK15" s="41"/>
      <c r="AL15" s="41"/>
      <c r="AM15" s="41"/>
      <c r="AN15" s="41"/>
      <c r="AO15" s="36">
        <f t="shared" ref="AO15" si="43">SUM(AJ15:AN15)</f>
        <v>0</v>
      </c>
      <c r="AP15" s="41"/>
      <c r="AQ15" s="41"/>
      <c r="AR15" s="41"/>
      <c r="AS15" s="41"/>
      <c r="AT15" s="41"/>
      <c r="AU15" s="36">
        <f t="shared" ref="AU15" si="44">SUM(AP15:AT15)</f>
        <v>0</v>
      </c>
      <c r="AV15" s="41"/>
      <c r="AW15" s="41"/>
      <c r="AX15" s="41"/>
      <c r="AY15" s="41"/>
      <c r="AZ15" s="41"/>
      <c r="BA15" s="36">
        <f>SUM(AV15:AZ15)</f>
        <v>0</v>
      </c>
      <c r="BB15" s="36">
        <f>SUM(AI15,AO15,AU15,BA15)</f>
        <v>0</v>
      </c>
      <c r="BC15" s="67" t="str">
        <f t="shared" si="2"/>
        <v/>
      </c>
      <c r="BD15" s="35"/>
      <c r="BE15" s="41"/>
      <c r="BF15" s="41"/>
      <c r="BG15" s="41"/>
      <c r="BH15" s="41"/>
      <c r="BI15" s="41"/>
      <c r="BJ15" s="41"/>
      <c r="BK15" s="36">
        <f t="shared" ref="BK15" si="45">SUM(BE15:BJ15)</f>
        <v>0</v>
      </c>
      <c r="BL15" s="41"/>
      <c r="BM15" s="41"/>
      <c r="BN15" s="41"/>
      <c r="BO15" s="41"/>
      <c r="BP15" s="41"/>
      <c r="BQ15" s="36">
        <f t="shared" ref="BQ15" si="46">SUM(BL15:BP15)</f>
        <v>0</v>
      </c>
      <c r="BR15" s="41"/>
      <c r="BS15" s="41"/>
      <c r="BT15" s="41"/>
      <c r="BU15" s="41"/>
      <c r="BV15" s="41"/>
      <c r="BW15" s="36">
        <f t="shared" ref="BW15" si="47">SUM(BR15:BV15)</f>
        <v>0</v>
      </c>
      <c r="BX15" s="41"/>
      <c r="BY15" s="36">
        <f t="shared" si="37"/>
        <v>0</v>
      </c>
      <c r="BZ15" s="41"/>
      <c r="CA15" s="41"/>
      <c r="CB15" s="41"/>
      <c r="CC15" s="41"/>
      <c r="CD15" s="41"/>
      <c r="CE15" s="36">
        <f t="shared" ref="CE15" si="48">SUM(BZ15:CD15)</f>
        <v>0</v>
      </c>
      <c r="CF15" s="36">
        <f t="shared" si="6"/>
        <v>0</v>
      </c>
      <c r="CG15" s="67" t="str">
        <f t="shared" si="7"/>
        <v/>
      </c>
      <c r="CH15" s="35"/>
      <c r="CI15" s="41"/>
      <c r="CJ15" s="41"/>
      <c r="CK15" s="41"/>
      <c r="CL15" s="41"/>
      <c r="CM15" s="41"/>
      <c r="CN15" s="41">
        <v>1</v>
      </c>
      <c r="CO15" s="36">
        <f t="shared" si="8"/>
        <v>1</v>
      </c>
      <c r="CP15" s="41"/>
      <c r="CQ15" s="41"/>
      <c r="CR15" s="41"/>
      <c r="CS15" s="41"/>
      <c r="CT15" s="41"/>
      <c r="CU15" s="41"/>
      <c r="CV15" s="36">
        <f t="shared" si="9"/>
        <v>0</v>
      </c>
      <c r="CW15" s="41"/>
      <c r="CX15" s="41"/>
      <c r="CY15" s="36">
        <f t="shared" si="10"/>
        <v>0</v>
      </c>
      <c r="CZ15" s="41"/>
      <c r="DA15" s="36">
        <f t="shared" si="11"/>
        <v>0</v>
      </c>
      <c r="DB15" s="41"/>
      <c r="DC15" s="41"/>
      <c r="DD15" s="41"/>
      <c r="DE15" s="41"/>
      <c r="DF15" s="41"/>
      <c r="DG15" s="36">
        <f t="shared" ref="DG15" si="49">SUM(DB15:DF15)</f>
        <v>0</v>
      </c>
      <c r="DH15" s="36">
        <f t="shared" si="13"/>
        <v>1</v>
      </c>
      <c r="DI15" s="67">
        <f t="shared" si="14"/>
        <v>8.3447115733344311E-5</v>
      </c>
      <c r="DJ15" s="35"/>
      <c r="DK15" s="41"/>
      <c r="DL15" s="41"/>
      <c r="DM15" s="41"/>
      <c r="DN15" s="41"/>
      <c r="DO15" s="41"/>
      <c r="DP15" s="36">
        <f t="shared" si="15"/>
        <v>0</v>
      </c>
      <c r="DQ15" s="41"/>
      <c r="DR15" s="41"/>
      <c r="DS15" s="41"/>
      <c r="DT15" s="41"/>
      <c r="DU15" s="41"/>
      <c r="DV15" s="41"/>
      <c r="DW15" s="41"/>
      <c r="DX15" s="41"/>
      <c r="DY15" s="41"/>
      <c r="DZ15" s="41"/>
      <c r="EA15" s="41"/>
      <c r="EB15" s="41"/>
      <c r="EC15" s="36">
        <f t="shared" ref="EC15" si="50">SUM(DQ15:EB15)</f>
        <v>0</v>
      </c>
      <c r="ED15" s="36">
        <f t="shared" si="27"/>
        <v>0</v>
      </c>
      <c r="EE15" s="67" t="str">
        <f t="shared" si="17"/>
        <v/>
      </c>
    </row>
    <row r="16" spans="1:136" x14ac:dyDescent="0.25">
      <c r="B16" s="42"/>
      <c r="C16" s="15" t="s">
        <v>21</v>
      </c>
      <c r="D16" s="1"/>
      <c r="E16" s="41"/>
      <c r="F16" s="41"/>
      <c r="G16" s="41">
        <v>1.8803559999999999</v>
      </c>
      <c r="H16" s="41">
        <v>4.7554210000000001</v>
      </c>
      <c r="I16" s="41">
        <v>9.0627340000000007</v>
      </c>
      <c r="J16" s="41">
        <v>130.868641</v>
      </c>
      <c r="K16" s="41">
        <v>5.1903110000000003</v>
      </c>
      <c r="L16" s="41"/>
      <c r="M16" s="41"/>
      <c r="N16" s="41"/>
      <c r="O16" s="41"/>
      <c r="P16" s="36">
        <f t="shared" si="28"/>
        <v>151.757463</v>
      </c>
      <c r="Q16" s="41"/>
      <c r="R16" s="41">
        <v>105.29757653</v>
      </c>
      <c r="S16" s="41">
        <v>19.768595999999999</v>
      </c>
      <c r="T16" s="36">
        <f t="shared" si="29"/>
        <v>125.06617253</v>
      </c>
      <c r="U16" s="41"/>
      <c r="V16" s="41"/>
      <c r="W16" s="41"/>
      <c r="X16" s="41"/>
      <c r="Y16" s="41"/>
      <c r="Z16" s="36">
        <f t="shared" si="30"/>
        <v>0</v>
      </c>
      <c r="AA16" s="36">
        <f t="shared" si="0"/>
        <v>276.82363552999999</v>
      </c>
      <c r="AB16" s="67">
        <f t="shared" si="1"/>
        <v>6.6004247883995407E-2</v>
      </c>
      <c r="AC16" s="35"/>
      <c r="AD16" s="41">
        <v>20.73613271</v>
      </c>
      <c r="AE16" s="41">
        <v>15.128593039999998</v>
      </c>
      <c r="AF16" s="41">
        <v>29.557631720000003</v>
      </c>
      <c r="AG16" s="41">
        <v>46.07397409</v>
      </c>
      <c r="AH16" s="41">
        <v>8.0340000000000007</v>
      </c>
      <c r="AI16" s="36">
        <f t="shared" si="31"/>
        <v>119.53033156000002</v>
      </c>
      <c r="AJ16" s="41"/>
      <c r="AK16" s="41"/>
      <c r="AL16" s="41"/>
      <c r="AM16" s="41"/>
      <c r="AN16" s="41"/>
      <c r="AO16" s="36">
        <f t="shared" si="32"/>
        <v>0</v>
      </c>
      <c r="AP16" s="41">
        <v>23.856421000000001</v>
      </c>
      <c r="AQ16" s="41">
        <v>24.374983</v>
      </c>
      <c r="AR16" s="41">
        <v>1.7024234700000012</v>
      </c>
      <c r="AS16" s="41"/>
      <c r="AT16" s="41">
        <v>0</v>
      </c>
      <c r="AU16" s="36">
        <f t="shared" si="33"/>
        <v>49.933827469999997</v>
      </c>
      <c r="AV16" s="41"/>
      <c r="AW16" s="41"/>
      <c r="AX16" s="41"/>
      <c r="AY16" s="41"/>
      <c r="AZ16" s="41"/>
      <c r="BA16" s="36">
        <f t="shared" si="34"/>
        <v>0</v>
      </c>
      <c r="BB16" s="36">
        <f t="shared" si="35"/>
        <v>169.46415903000002</v>
      </c>
      <c r="BC16" s="67">
        <f t="shared" si="2"/>
        <v>2.2912975474268446E-2</v>
      </c>
      <c r="BD16" s="35"/>
      <c r="BE16" s="41">
        <v>77.103307162329628</v>
      </c>
      <c r="BF16" s="41">
        <v>76.359990820000007</v>
      </c>
      <c r="BG16" s="41">
        <v>77.223977516666679</v>
      </c>
      <c r="BH16" s="41">
        <v>100.14670423840002</v>
      </c>
      <c r="BI16" s="41">
        <v>73.621273351599996</v>
      </c>
      <c r="BJ16" s="41">
        <v>0.29457669999999925</v>
      </c>
      <c r="BK16" s="36">
        <f t="shared" si="3"/>
        <v>404.74982978899635</v>
      </c>
      <c r="BL16" s="41"/>
      <c r="BM16" s="41"/>
      <c r="BN16" s="41"/>
      <c r="BO16" s="41"/>
      <c r="BP16" s="41"/>
      <c r="BQ16" s="36">
        <f t="shared" si="4"/>
        <v>0</v>
      </c>
      <c r="BR16" s="41">
        <v>0</v>
      </c>
      <c r="BS16" s="41">
        <v>0</v>
      </c>
      <c r="BT16" s="41">
        <v>0</v>
      </c>
      <c r="BU16" s="41">
        <v>0</v>
      </c>
      <c r="BV16" s="41">
        <v>0</v>
      </c>
      <c r="BW16" s="36">
        <f t="shared" si="36"/>
        <v>0</v>
      </c>
      <c r="BX16" s="41">
        <v>0</v>
      </c>
      <c r="BY16" s="36">
        <f t="shared" si="37"/>
        <v>0</v>
      </c>
      <c r="BZ16" s="41"/>
      <c r="CA16" s="41"/>
      <c r="CB16" s="41"/>
      <c r="CC16" s="41"/>
      <c r="CD16" s="41"/>
      <c r="CE16" s="36">
        <f t="shared" si="5"/>
        <v>0</v>
      </c>
      <c r="CF16" s="36">
        <f t="shared" si="6"/>
        <v>404.74982978899635</v>
      </c>
      <c r="CG16" s="67">
        <f t="shared" si="7"/>
        <v>4.3737316729499084E-2</v>
      </c>
      <c r="CH16" s="35"/>
      <c r="CI16" s="41">
        <v>75.015400793319827</v>
      </c>
      <c r="CJ16" s="41">
        <v>69.526699848389896</v>
      </c>
      <c r="CK16" s="41">
        <v>71.25</v>
      </c>
      <c r="CL16" s="41">
        <v>71.25</v>
      </c>
      <c r="CM16" s="41">
        <v>71.25</v>
      </c>
      <c r="CN16" s="41">
        <v>92.995814189377825</v>
      </c>
      <c r="CO16" s="36">
        <f t="shared" si="8"/>
        <v>451.28791483108756</v>
      </c>
      <c r="CP16" s="41"/>
      <c r="CQ16" s="41"/>
      <c r="CR16" s="41"/>
      <c r="CS16" s="41"/>
      <c r="CT16" s="41"/>
      <c r="CU16" s="41"/>
      <c r="CV16" s="36">
        <f t="shared" si="9"/>
        <v>0</v>
      </c>
      <c r="CW16" s="41">
        <v>190</v>
      </c>
      <c r="CX16" s="41">
        <v>0</v>
      </c>
      <c r="CY16" s="36">
        <f t="shared" si="10"/>
        <v>190</v>
      </c>
      <c r="CZ16" s="41">
        <v>0</v>
      </c>
      <c r="DA16" s="36">
        <f t="shared" si="11"/>
        <v>0</v>
      </c>
      <c r="DB16" s="41"/>
      <c r="DC16" s="41"/>
      <c r="DD16" s="41"/>
      <c r="DE16" s="41"/>
      <c r="DF16" s="41"/>
      <c r="DG16" s="36">
        <f t="shared" si="12"/>
        <v>0</v>
      </c>
      <c r="DH16" s="36">
        <f t="shared" si="13"/>
        <v>641.28791483108762</v>
      </c>
      <c r="DI16" s="67">
        <f t="shared" si="14"/>
        <v>5.3513626847304825E-2</v>
      </c>
      <c r="DJ16" s="35"/>
      <c r="DK16" s="41">
        <v>0</v>
      </c>
      <c r="DL16" s="41">
        <v>0</v>
      </c>
      <c r="DM16" s="41">
        <v>0</v>
      </c>
      <c r="DN16" s="41">
        <v>0</v>
      </c>
      <c r="DO16" s="41">
        <v>0</v>
      </c>
      <c r="DP16" s="36">
        <f t="shared" si="15"/>
        <v>0</v>
      </c>
      <c r="DQ16" s="41"/>
      <c r="DR16" s="41"/>
      <c r="DS16" s="41"/>
      <c r="DT16" s="41"/>
      <c r="DU16" s="41"/>
      <c r="DV16" s="41"/>
      <c r="DW16" s="41"/>
      <c r="DX16" s="41"/>
      <c r="DY16" s="41"/>
      <c r="DZ16" s="41"/>
      <c r="EA16" s="41"/>
      <c r="EB16" s="41"/>
      <c r="EC16" s="36">
        <f t="shared" si="16"/>
        <v>0</v>
      </c>
      <c r="ED16" s="36">
        <f t="shared" si="27"/>
        <v>0</v>
      </c>
      <c r="EE16" s="67" t="str">
        <f t="shared" si="17"/>
        <v/>
      </c>
      <c r="EF16" s="32"/>
    </row>
    <row r="17" spans="2:136" s="32" customFormat="1" x14ac:dyDescent="0.25">
      <c r="B17" s="42"/>
      <c r="C17" s="15" t="s">
        <v>22</v>
      </c>
      <c r="D17" s="1"/>
      <c r="E17" s="41"/>
      <c r="F17" s="41"/>
      <c r="G17" s="41"/>
      <c r="H17" s="41"/>
      <c r="I17" s="41"/>
      <c r="J17" s="41"/>
      <c r="K17" s="41"/>
      <c r="L17" s="41"/>
      <c r="M17" s="41"/>
      <c r="N17" s="41"/>
      <c r="O17" s="41"/>
      <c r="P17" s="36">
        <f t="shared" si="28"/>
        <v>0</v>
      </c>
      <c r="Q17" s="41"/>
      <c r="R17" s="41"/>
      <c r="S17" s="41"/>
      <c r="T17" s="36">
        <f t="shared" si="29"/>
        <v>0</v>
      </c>
      <c r="U17" s="41"/>
      <c r="V17" s="41"/>
      <c r="W17" s="41"/>
      <c r="X17" s="41"/>
      <c r="Y17" s="41"/>
      <c r="Z17" s="36">
        <f t="shared" si="30"/>
        <v>0</v>
      </c>
      <c r="AA17" s="36">
        <f t="shared" si="0"/>
        <v>0</v>
      </c>
      <c r="AB17" s="67" t="str">
        <f t="shared" si="1"/>
        <v/>
      </c>
      <c r="AC17" s="35"/>
      <c r="AD17" s="41"/>
      <c r="AE17" s="41"/>
      <c r="AF17" s="41"/>
      <c r="AG17" s="41"/>
      <c r="AH17" s="41"/>
      <c r="AI17" s="36">
        <f t="shared" si="31"/>
        <v>0</v>
      </c>
      <c r="AJ17" s="41"/>
      <c r="AK17" s="41"/>
      <c r="AL17" s="41"/>
      <c r="AM17" s="41"/>
      <c r="AN17" s="41"/>
      <c r="AO17" s="36">
        <f t="shared" si="32"/>
        <v>0</v>
      </c>
      <c r="AP17" s="41"/>
      <c r="AQ17" s="41"/>
      <c r="AR17" s="41"/>
      <c r="AS17" s="41"/>
      <c r="AT17" s="41"/>
      <c r="AU17" s="36">
        <f t="shared" si="33"/>
        <v>0</v>
      </c>
      <c r="AV17" s="41"/>
      <c r="AW17" s="41"/>
      <c r="AX17" s="41"/>
      <c r="AY17" s="41"/>
      <c r="AZ17" s="41"/>
      <c r="BA17" s="36">
        <f t="shared" si="34"/>
        <v>0</v>
      </c>
      <c r="BB17" s="36">
        <f>SUM(AI17,AO17,AU17,BA17)</f>
        <v>0</v>
      </c>
      <c r="BC17" s="67" t="str">
        <f t="shared" si="2"/>
        <v/>
      </c>
      <c r="BD17" s="35"/>
      <c r="BE17" s="41">
        <v>2</v>
      </c>
      <c r="BF17" s="41">
        <v>1</v>
      </c>
      <c r="BG17" s="41">
        <v>0.5</v>
      </c>
      <c r="BH17" s="41">
        <v>0.5</v>
      </c>
      <c r="BI17" s="41">
        <v>1</v>
      </c>
      <c r="BJ17" s="41"/>
      <c r="BK17" s="36">
        <f t="shared" si="3"/>
        <v>5</v>
      </c>
      <c r="BL17" s="41"/>
      <c r="BM17" s="41"/>
      <c r="BN17" s="41"/>
      <c r="BO17" s="41"/>
      <c r="BP17" s="41"/>
      <c r="BQ17" s="36">
        <f t="shared" si="4"/>
        <v>0</v>
      </c>
      <c r="BR17" s="41"/>
      <c r="BS17" s="41"/>
      <c r="BT17" s="41"/>
      <c r="BU17" s="41"/>
      <c r="BV17" s="41"/>
      <c r="BW17" s="36">
        <f t="shared" si="36"/>
        <v>0</v>
      </c>
      <c r="BX17" s="41"/>
      <c r="BY17" s="36">
        <f t="shared" si="37"/>
        <v>0</v>
      </c>
      <c r="BZ17" s="41"/>
      <c r="CA17" s="41"/>
      <c r="CB17" s="41"/>
      <c r="CC17" s="41"/>
      <c r="CD17" s="41"/>
      <c r="CE17" s="36">
        <f t="shared" si="5"/>
        <v>0</v>
      </c>
      <c r="CF17" s="36">
        <f t="shared" si="6"/>
        <v>5</v>
      </c>
      <c r="CG17" s="67">
        <f t="shared" si="7"/>
        <v>5.4030061917876735E-4</v>
      </c>
      <c r="CH17" s="35"/>
      <c r="CI17" s="41"/>
      <c r="CJ17" s="41"/>
      <c r="CK17" s="41"/>
      <c r="CL17" s="41"/>
      <c r="CM17" s="41"/>
      <c r="CN17" s="41">
        <v>20</v>
      </c>
      <c r="CO17" s="36">
        <f t="shared" si="8"/>
        <v>20</v>
      </c>
      <c r="CP17" s="41"/>
      <c r="CQ17" s="41"/>
      <c r="CR17" s="41"/>
      <c r="CS17" s="41"/>
      <c r="CT17" s="41"/>
      <c r="CU17" s="41"/>
      <c r="CV17" s="36">
        <f t="shared" si="9"/>
        <v>0</v>
      </c>
      <c r="CW17" s="41"/>
      <c r="CX17" s="41"/>
      <c r="CY17" s="36">
        <f t="shared" si="10"/>
        <v>0</v>
      </c>
      <c r="CZ17" s="41"/>
      <c r="DA17" s="36">
        <f t="shared" si="11"/>
        <v>0</v>
      </c>
      <c r="DB17" s="41"/>
      <c r="DC17" s="41"/>
      <c r="DD17" s="41"/>
      <c r="DE17" s="41"/>
      <c r="DF17" s="41"/>
      <c r="DG17" s="36">
        <f t="shared" si="12"/>
        <v>0</v>
      </c>
      <c r="DH17" s="36">
        <f t="shared" si="13"/>
        <v>20</v>
      </c>
      <c r="DI17" s="67">
        <f t="shared" si="14"/>
        <v>1.6689423146668864E-3</v>
      </c>
      <c r="DJ17" s="35"/>
      <c r="DK17" s="41"/>
      <c r="DL17" s="41"/>
      <c r="DM17" s="41"/>
      <c r="DN17" s="41"/>
      <c r="DO17" s="41"/>
      <c r="DP17" s="36">
        <f t="shared" si="15"/>
        <v>0</v>
      </c>
      <c r="DQ17" s="41"/>
      <c r="DR17" s="41"/>
      <c r="DS17" s="41"/>
      <c r="DT17" s="41"/>
      <c r="DU17" s="41"/>
      <c r="DV17" s="41"/>
      <c r="DW17" s="41"/>
      <c r="DX17" s="41"/>
      <c r="DY17" s="41"/>
      <c r="DZ17" s="41"/>
      <c r="EA17" s="41"/>
      <c r="EB17" s="41"/>
      <c r="EC17" s="36">
        <f t="shared" si="16"/>
        <v>0</v>
      </c>
      <c r="ED17" s="36">
        <f t="shared" si="27"/>
        <v>0</v>
      </c>
      <c r="EE17" s="67" t="str">
        <f t="shared" si="17"/>
        <v/>
      </c>
    </row>
    <row r="18" spans="2:136" s="32" customFormat="1" x14ac:dyDescent="0.25">
      <c r="B18" s="42"/>
      <c r="C18" s="15" t="s">
        <v>140</v>
      </c>
      <c r="D18" s="1"/>
      <c r="E18" s="41"/>
      <c r="F18" s="41"/>
      <c r="G18" s="41"/>
      <c r="H18" s="41"/>
      <c r="I18" s="41"/>
      <c r="J18" s="41"/>
      <c r="K18" s="41"/>
      <c r="L18" s="41"/>
      <c r="M18" s="41"/>
      <c r="N18" s="41"/>
      <c r="O18" s="41"/>
      <c r="P18" s="36">
        <f t="shared" si="28"/>
        <v>0</v>
      </c>
      <c r="Q18" s="41"/>
      <c r="R18" s="41"/>
      <c r="S18" s="41"/>
      <c r="T18" s="36">
        <f t="shared" si="29"/>
        <v>0</v>
      </c>
      <c r="U18" s="41"/>
      <c r="V18" s="41"/>
      <c r="W18" s="41"/>
      <c r="X18" s="41"/>
      <c r="Y18" s="41"/>
      <c r="Z18" s="36">
        <f>SUM(U18:Y18)</f>
        <v>0</v>
      </c>
      <c r="AA18" s="36">
        <f t="shared" si="0"/>
        <v>0</v>
      </c>
      <c r="AB18" s="67" t="str">
        <f t="shared" si="1"/>
        <v/>
      </c>
      <c r="AC18" s="35"/>
      <c r="AD18" s="41"/>
      <c r="AE18" s="41"/>
      <c r="AF18" s="41"/>
      <c r="AG18" s="41"/>
      <c r="AH18" s="41"/>
      <c r="AI18" s="36">
        <f t="shared" si="31"/>
        <v>0</v>
      </c>
      <c r="AJ18" s="41"/>
      <c r="AK18" s="41"/>
      <c r="AL18" s="41"/>
      <c r="AM18" s="41"/>
      <c r="AN18" s="41"/>
      <c r="AO18" s="36">
        <f t="shared" si="32"/>
        <v>0</v>
      </c>
      <c r="AP18" s="41"/>
      <c r="AQ18" s="41"/>
      <c r="AR18" s="41"/>
      <c r="AS18" s="41"/>
      <c r="AT18" s="41"/>
      <c r="AU18" s="36">
        <f t="shared" si="33"/>
        <v>0</v>
      </c>
      <c r="AV18" s="41"/>
      <c r="AW18" s="41"/>
      <c r="AX18" s="41"/>
      <c r="AY18" s="41"/>
      <c r="AZ18" s="41"/>
      <c r="BA18" s="36">
        <f>SUM(AV18:AZ18)</f>
        <v>0</v>
      </c>
      <c r="BB18" s="36">
        <f>SUM(AI18,AO18,AU18,BA18)</f>
        <v>0</v>
      </c>
      <c r="BC18" s="67" t="str">
        <f t="shared" si="2"/>
        <v/>
      </c>
      <c r="BD18" s="35"/>
      <c r="BE18" s="41"/>
      <c r="BF18" s="41"/>
      <c r="BG18" s="41"/>
      <c r="BH18" s="41"/>
      <c r="BI18" s="41"/>
      <c r="BJ18" s="41"/>
      <c r="BK18" s="36">
        <f t="shared" ref="BK18" si="51">SUM(BE18:BJ18)</f>
        <v>0</v>
      </c>
      <c r="BL18" s="41"/>
      <c r="BM18" s="41"/>
      <c r="BN18" s="41"/>
      <c r="BO18" s="41"/>
      <c r="BP18" s="41"/>
      <c r="BQ18" s="36">
        <f t="shared" ref="BQ18" si="52">SUM(BL18:BP18)</f>
        <v>0</v>
      </c>
      <c r="BR18" s="41"/>
      <c r="BS18" s="41"/>
      <c r="BT18" s="41"/>
      <c r="BU18" s="41"/>
      <c r="BV18" s="41"/>
      <c r="BW18" s="36">
        <f t="shared" si="36"/>
        <v>0</v>
      </c>
      <c r="BX18" s="41"/>
      <c r="BY18" s="36">
        <f t="shared" si="37"/>
        <v>0</v>
      </c>
      <c r="BZ18" s="41"/>
      <c r="CA18" s="41"/>
      <c r="CB18" s="41"/>
      <c r="CC18" s="41"/>
      <c r="CD18" s="41"/>
      <c r="CE18" s="36">
        <f t="shared" ref="CE18" si="53">SUM(BZ18:CD18)</f>
        <v>0</v>
      </c>
      <c r="CF18" s="36">
        <f t="shared" si="6"/>
        <v>0</v>
      </c>
      <c r="CG18" s="67" t="str">
        <f t="shared" si="7"/>
        <v/>
      </c>
      <c r="CH18" s="35"/>
      <c r="CI18" s="41"/>
      <c r="CJ18" s="41"/>
      <c r="CK18" s="41"/>
      <c r="CL18" s="41"/>
      <c r="CM18" s="41"/>
      <c r="CN18" s="41"/>
      <c r="CO18" s="36">
        <f t="shared" si="8"/>
        <v>0</v>
      </c>
      <c r="CP18" s="41"/>
      <c r="CQ18" s="41"/>
      <c r="CR18" s="41"/>
      <c r="CS18" s="41"/>
      <c r="CT18" s="41"/>
      <c r="CU18" s="41"/>
      <c r="CV18" s="36">
        <f t="shared" si="9"/>
        <v>0</v>
      </c>
      <c r="CW18" s="41">
        <v>0.5</v>
      </c>
      <c r="CX18" s="41"/>
      <c r="CY18" s="36">
        <f t="shared" si="10"/>
        <v>0.5</v>
      </c>
      <c r="CZ18" s="41"/>
      <c r="DA18" s="36">
        <f t="shared" si="11"/>
        <v>0</v>
      </c>
      <c r="DB18" s="41"/>
      <c r="DC18" s="41"/>
      <c r="DD18" s="41"/>
      <c r="DE18" s="41"/>
      <c r="DF18" s="41"/>
      <c r="DG18" s="36">
        <f t="shared" ref="DG18" si="54">SUM(DB18:DF18)</f>
        <v>0</v>
      </c>
      <c r="DH18" s="36">
        <f t="shared" si="13"/>
        <v>0.5</v>
      </c>
      <c r="DI18" s="67">
        <f t="shared" si="14"/>
        <v>4.1723557866672155E-5</v>
      </c>
      <c r="DJ18" s="35"/>
      <c r="DK18" s="41"/>
      <c r="DL18" s="41"/>
      <c r="DM18" s="41"/>
      <c r="DN18" s="41"/>
      <c r="DO18" s="41"/>
      <c r="DP18" s="36">
        <f t="shared" si="15"/>
        <v>0</v>
      </c>
      <c r="DQ18" s="41"/>
      <c r="DR18" s="41"/>
      <c r="DS18" s="41"/>
      <c r="DT18" s="41"/>
      <c r="DU18" s="41"/>
      <c r="DV18" s="41"/>
      <c r="DW18" s="41"/>
      <c r="DX18" s="41"/>
      <c r="DY18" s="41"/>
      <c r="DZ18" s="41"/>
      <c r="EA18" s="41"/>
      <c r="EB18" s="41"/>
      <c r="EC18" s="36">
        <f t="shared" ref="EC18" si="55">SUM(DQ18:EB18)</f>
        <v>0</v>
      </c>
      <c r="ED18" s="36">
        <f t="shared" si="27"/>
        <v>0</v>
      </c>
      <c r="EE18" s="67" t="str">
        <f t="shared" si="17"/>
        <v/>
      </c>
    </row>
    <row r="19" spans="2:136" ht="16.149999999999999" customHeight="1" x14ac:dyDescent="0.25">
      <c r="B19" s="42"/>
      <c r="C19" s="15" t="s">
        <v>23</v>
      </c>
      <c r="D19" s="1"/>
      <c r="E19" s="41"/>
      <c r="F19" s="41">
        <v>1.1474070000000001</v>
      </c>
      <c r="G19" s="41"/>
      <c r="H19" s="41"/>
      <c r="I19" s="41">
        <v>3.3388789999999999</v>
      </c>
      <c r="J19" s="41">
        <v>3.4161069999999998</v>
      </c>
      <c r="K19" s="41">
        <v>4.4112619999999998</v>
      </c>
      <c r="L19" s="41">
        <v>4.7375400000000001</v>
      </c>
      <c r="M19" s="41">
        <v>4.4017959299999996</v>
      </c>
      <c r="N19" s="41">
        <v>4.6965996600000004</v>
      </c>
      <c r="O19" s="41">
        <v>6.2410474099999993</v>
      </c>
      <c r="P19" s="36">
        <f t="shared" si="28"/>
        <v>32.390637999999996</v>
      </c>
      <c r="Q19" s="41"/>
      <c r="R19" s="41"/>
      <c r="S19" s="41"/>
      <c r="T19" s="36">
        <f t="shared" si="29"/>
        <v>0</v>
      </c>
      <c r="U19" s="41"/>
      <c r="V19" s="41"/>
      <c r="W19" s="41"/>
      <c r="X19" s="41"/>
      <c r="Y19" s="41"/>
      <c r="Z19" s="36">
        <f t="shared" si="30"/>
        <v>0</v>
      </c>
      <c r="AA19" s="36">
        <f t="shared" si="0"/>
        <v>32.390637999999996</v>
      </c>
      <c r="AB19" s="67">
        <f t="shared" si="1"/>
        <v>7.7230388784525223E-3</v>
      </c>
      <c r="AC19" s="35"/>
      <c r="AD19" s="41">
        <v>4.3643117999999994</v>
      </c>
      <c r="AE19" s="41">
        <v>4.3516252400000006</v>
      </c>
      <c r="AF19" s="41">
        <v>4.5993378800000002</v>
      </c>
      <c r="AG19" s="41"/>
      <c r="AH19" s="41"/>
      <c r="AI19" s="36">
        <f t="shared" si="31"/>
        <v>13.31527492</v>
      </c>
      <c r="AJ19" s="41"/>
      <c r="AK19" s="41"/>
      <c r="AL19" s="41"/>
      <c r="AM19" s="41"/>
      <c r="AN19" s="41"/>
      <c r="AO19" s="36">
        <f t="shared" si="32"/>
        <v>0</v>
      </c>
      <c r="AP19" s="41"/>
      <c r="AQ19" s="41"/>
      <c r="AR19" s="41"/>
      <c r="AS19" s="41"/>
      <c r="AT19" s="41"/>
      <c r="AU19" s="36">
        <f t="shared" si="33"/>
        <v>0</v>
      </c>
      <c r="AV19" s="41"/>
      <c r="AW19" s="41"/>
      <c r="AX19" s="41"/>
      <c r="AY19" s="41"/>
      <c r="AZ19" s="41"/>
      <c r="BA19" s="36">
        <f t="shared" si="34"/>
        <v>0</v>
      </c>
      <c r="BB19" s="36">
        <f t="shared" si="35"/>
        <v>13.31527492</v>
      </c>
      <c r="BC19" s="67">
        <f t="shared" si="2"/>
        <v>1.8003368347704225E-3</v>
      </c>
      <c r="BD19" s="35"/>
      <c r="BE19" s="41"/>
      <c r="BF19" s="41"/>
      <c r="BG19" s="41">
        <v>3.8159674900000002</v>
      </c>
      <c r="BH19" s="41">
        <v>3.6509349800000002</v>
      </c>
      <c r="BI19" s="41">
        <v>3.9437955499999999</v>
      </c>
      <c r="BJ19" s="41"/>
      <c r="BK19" s="36">
        <f t="shared" si="3"/>
        <v>11.410698020000002</v>
      </c>
      <c r="BL19" s="41"/>
      <c r="BM19" s="41"/>
      <c r="BN19" s="41"/>
      <c r="BO19" s="41"/>
      <c r="BP19" s="41"/>
      <c r="BQ19" s="36">
        <f t="shared" si="4"/>
        <v>0</v>
      </c>
      <c r="BR19" s="41"/>
      <c r="BS19" s="41"/>
      <c r="BT19" s="41"/>
      <c r="BU19" s="41"/>
      <c r="BV19" s="41"/>
      <c r="BW19" s="36">
        <f t="shared" si="36"/>
        <v>0</v>
      </c>
      <c r="BX19" s="41"/>
      <c r="BY19" s="36">
        <f t="shared" si="37"/>
        <v>0</v>
      </c>
      <c r="BZ19" s="41"/>
      <c r="CA19" s="41"/>
      <c r="CB19" s="41"/>
      <c r="CC19" s="41"/>
      <c r="CD19" s="41"/>
      <c r="CE19" s="36">
        <f t="shared" si="5"/>
        <v>0</v>
      </c>
      <c r="CF19" s="36">
        <f t="shared" si="6"/>
        <v>11.410698020000002</v>
      </c>
      <c r="CG19" s="67">
        <f t="shared" si="7"/>
        <v>1.2330414410935873E-3</v>
      </c>
      <c r="CH19" s="35"/>
      <c r="CI19" s="41">
        <v>3.9437955499999999</v>
      </c>
      <c r="CJ19" s="41">
        <v>4</v>
      </c>
      <c r="CK19" s="41"/>
      <c r="CL19" s="41"/>
      <c r="CM19" s="41"/>
      <c r="CN19" s="41"/>
      <c r="CO19" s="36">
        <f t="shared" si="8"/>
        <v>7.9437955499999999</v>
      </c>
      <c r="CP19" s="41"/>
      <c r="CQ19" s="41"/>
      <c r="CR19" s="41"/>
      <c r="CS19" s="41"/>
      <c r="CT19" s="41"/>
      <c r="CU19" s="41"/>
      <c r="CV19" s="36">
        <f t="shared" si="9"/>
        <v>0</v>
      </c>
      <c r="CW19" s="41"/>
      <c r="CX19" s="41"/>
      <c r="CY19" s="36">
        <f t="shared" si="10"/>
        <v>0</v>
      </c>
      <c r="CZ19" s="41"/>
      <c r="DA19" s="36">
        <f t="shared" si="11"/>
        <v>0</v>
      </c>
      <c r="DB19" s="41"/>
      <c r="DC19" s="41"/>
      <c r="DD19" s="41"/>
      <c r="DE19" s="41"/>
      <c r="DF19" s="41"/>
      <c r="DG19" s="36">
        <f t="shared" si="12"/>
        <v>0</v>
      </c>
      <c r="DH19" s="36">
        <f t="shared" si="13"/>
        <v>7.9437955499999999</v>
      </c>
      <c r="DI19" s="67">
        <f t="shared" si="14"/>
        <v>6.6288682662287552E-4</v>
      </c>
      <c r="DJ19" s="35"/>
      <c r="DK19" s="41"/>
      <c r="DL19" s="41"/>
      <c r="DM19" s="41"/>
      <c r="DN19" s="41"/>
      <c r="DO19" s="41"/>
      <c r="DP19" s="36">
        <f t="shared" si="15"/>
        <v>0</v>
      </c>
      <c r="DQ19" s="41"/>
      <c r="DR19" s="41"/>
      <c r="DS19" s="41"/>
      <c r="DT19" s="41"/>
      <c r="DU19" s="41"/>
      <c r="DV19" s="41"/>
      <c r="DW19" s="41"/>
      <c r="DX19" s="41"/>
      <c r="DY19" s="41"/>
      <c r="DZ19" s="41"/>
      <c r="EA19" s="41"/>
      <c r="EB19" s="41"/>
      <c r="EC19" s="36">
        <f t="shared" si="16"/>
        <v>0</v>
      </c>
      <c r="ED19" s="36">
        <f t="shared" si="27"/>
        <v>0</v>
      </c>
      <c r="EE19" s="67" t="str">
        <f t="shared" si="17"/>
        <v/>
      </c>
      <c r="EF19" s="32"/>
    </row>
    <row r="20" spans="2:136" ht="16.149999999999999" customHeight="1" x14ac:dyDescent="0.25">
      <c r="B20" s="42"/>
      <c r="C20" s="15" t="s">
        <v>24</v>
      </c>
      <c r="D20" s="1"/>
      <c r="E20" s="41"/>
      <c r="F20" s="41"/>
      <c r="G20" s="41"/>
      <c r="H20" s="41">
        <v>1.26</v>
      </c>
      <c r="I20" s="41"/>
      <c r="J20" s="41"/>
      <c r="K20" s="41"/>
      <c r="L20" s="41">
        <v>4.84964</v>
      </c>
      <c r="M20" s="41">
        <v>23.129054</v>
      </c>
      <c r="N20" s="41">
        <v>28.630130000000001</v>
      </c>
      <c r="O20" s="41"/>
      <c r="P20" s="36">
        <f t="shared" si="28"/>
        <v>57.868824000000004</v>
      </c>
      <c r="Q20" s="41"/>
      <c r="R20" s="41"/>
      <c r="S20" s="41"/>
      <c r="T20" s="36">
        <f t="shared" si="29"/>
        <v>0</v>
      </c>
      <c r="U20" s="41"/>
      <c r="V20" s="41"/>
      <c r="W20" s="41"/>
      <c r="X20" s="41"/>
      <c r="Y20" s="41"/>
      <c r="Z20" s="36">
        <f t="shared" si="30"/>
        <v>0</v>
      </c>
      <c r="AA20" s="36">
        <f t="shared" si="0"/>
        <v>57.868824000000004</v>
      </c>
      <c r="AB20" s="67">
        <f t="shared" si="1"/>
        <v>1.3797912149872643E-2</v>
      </c>
      <c r="AC20" s="35"/>
      <c r="AD20" s="41"/>
      <c r="AE20" s="41">
        <v>12.54732252</v>
      </c>
      <c r="AF20" s="41"/>
      <c r="AG20" s="41"/>
      <c r="AH20" s="41">
        <v>22.27009</v>
      </c>
      <c r="AI20" s="36">
        <f t="shared" si="31"/>
        <v>34.817412519999998</v>
      </c>
      <c r="AJ20" s="41"/>
      <c r="AK20" s="41"/>
      <c r="AL20" s="41"/>
      <c r="AM20" s="41"/>
      <c r="AN20" s="41"/>
      <c r="AO20" s="36">
        <f t="shared" si="32"/>
        <v>0</v>
      </c>
      <c r="AP20" s="41"/>
      <c r="AQ20" s="41"/>
      <c r="AR20" s="41"/>
      <c r="AS20" s="41"/>
      <c r="AT20" s="41"/>
      <c r="AU20" s="36">
        <f t="shared" si="33"/>
        <v>0</v>
      </c>
      <c r="AV20" s="41"/>
      <c r="AW20" s="41"/>
      <c r="AX20" s="41"/>
      <c r="AY20" s="41"/>
      <c r="AZ20" s="41"/>
      <c r="BA20" s="36">
        <f t="shared" si="34"/>
        <v>0</v>
      </c>
      <c r="BB20" s="36">
        <f t="shared" si="35"/>
        <v>34.817412519999998</v>
      </c>
      <c r="BC20" s="67">
        <f t="shared" si="2"/>
        <v>4.7076061611766463E-3</v>
      </c>
      <c r="BD20" s="35"/>
      <c r="BE20" s="41">
        <v>14.401260000000001</v>
      </c>
      <c r="BF20" s="41">
        <v>7.8138899999999998</v>
      </c>
      <c r="BG20" s="41">
        <v>53.641868860000002</v>
      </c>
      <c r="BH20" s="41">
        <v>80.726399999999998</v>
      </c>
      <c r="BI20" s="41">
        <v>75.62</v>
      </c>
      <c r="BJ20" s="41">
        <v>9.8694000000000006</v>
      </c>
      <c r="BK20" s="36">
        <f t="shared" si="3"/>
        <v>242.07281886000001</v>
      </c>
      <c r="BL20" s="41"/>
      <c r="BM20" s="41"/>
      <c r="BN20" s="41"/>
      <c r="BO20" s="41"/>
      <c r="BP20" s="41"/>
      <c r="BQ20" s="36">
        <f t="shared" si="4"/>
        <v>0</v>
      </c>
      <c r="BR20" s="41"/>
      <c r="BS20" s="41"/>
      <c r="BT20" s="41"/>
      <c r="BU20" s="41"/>
      <c r="BV20" s="41"/>
      <c r="BW20" s="36">
        <f t="shared" si="36"/>
        <v>0</v>
      </c>
      <c r="BX20" s="41"/>
      <c r="BY20" s="36">
        <f t="shared" si="37"/>
        <v>0</v>
      </c>
      <c r="BZ20" s="41"/>
      <c r="CA20" s="41"/>
      <c r="CB20" s="41"/>
      <c r="CC20" s="41"/>
      <c r="CD20" s="41"/>
      <c r="CE20" s="36">
        <f t="shared" si="5"/>
        <v>0</v>
      </c>
      <c r="CF20" s="36">
        <f t="shared" si="6"/>
        <v>242.07281886000001</v>
      </c>
      <c r="CG20" s="67">
        <f t="shared" si="7"/>
        <v>2.6158418783281522E-2</v>
      </c>
      <c r="CH20" s="35"/>
      <c r="CI20" s="41"/>
      <c r="CJ20" s="41"/>
      <c r="CK20" s="41"/>
      <c r="CL20" s="41"/>
      <c r="CM20" s="41"/>
      <c r="CN20" s="41">
        <v>351</v>
      </c>
      <c r="CO20" s="36">
        <f t="shared" si="8"/>
        <v>351</v>
      </c>
      <c r="CP20" s="41"/>
      <c r="CQ20" s="41"/>
      <c r="CR20" s="41"/>
      <c r="CS20" s="41"/>
      <c r="CT20" s="41"/>
      <c r="CU20" s="41"/>
      <c r="CV20" s="36">
        <f t="shared" si="9"/>
        <v>0</v>
      </c>
      <c r="CW20" s="41">
        <v>117</v>
      </c>
      <c r="CX20" s="41"/>
      <c r="CY20" s="36">
        <f t="shared" si="10"/>
        <v>117</v>
      </c>
      <c r="CZ20" s="41"/>
      <c r="DA20" s="36">
        <f t="shared" si="11"/>
        <v>0</v>
      </c>
      <c r="DB20" s="41"/>
      <c r="DC20" s="41"/>
      <c r="DD20" s="41"/>
      <c r="DE20" s="41"/>
      <c r="DF20" s="41"/>
      <c r="DG20" s="36">
        <f t="shared" si="12"/>
        <v>0</v>
      </c>
      <c r="DH20" s="36">
        <f t="shared" si="13"/>
        <v>468</v>
      </c>
      <c r="DI20" s="67">
        <f t="shared" si="14"/>
        <v>3.9053250163205142E-2</v>
      </c>
      <c r="DJ20" s="35"/>
      <c r="DK20" s="41"/>
      <c r="DL20" s="41"/>
      <c r="DM20" s="41"/>
      <c r="DN20" s="41"/>
      <c r="DO20" s="41"/>
      <c r="DP20" s="36">
        <f t="shared" si="15"/>
        <v>0</v>
      </c>
      <c r="DQ20" s="41"/>
      <c r="DR20" s="41"/>
      <c r="DS20" s="41"/>
      <c r="DT20" s="41"/>
      <c r="DU20" s="41"/>
      <c r="DV20" s="41"/>
      <c r="DW20" s="41"/>
      <c r="DX20" s="41"/>
      <c r="DY20" s="41"/>
      <c r="DZ20" s="41"/>
      <c r="EA20" s="41"/>
      <c r="EB20" s="41"/>
      <c r="EC20" s="36">
        <f t="shared" si="16"/>
        <v>0</v>
      </c>
      <c r="ED20" s="36">
        <f t="shared" si="27"/>
        <v>0</v>
      </c>
      <c r="EE20" s="67" t="str">
        <f t="shared" si="17"/>
        <v/>
      </c>
      <c r="EF20" s="32"/>
    </row>
    <row r="21" spans="2:136" s="32" customFormat="1" x14ac:dyDescent="0.25">
      <c r="B21"/>
      <c r="C21" s="15" t="s">
        <v>119</v>
      </c>
      <c r="D21" s="1"/>
      <c r="E21" s="41"/>
      <c r="F21" s="41"/>
      <c r="G21" s="41"/>
      <c r="H21" s="41"/>
      <c r="I21" s="41"/>
      <c r="J21" s="41"/>
      <c r="K21" s="41"/>
      <c r="L21" s="41"/>
      <c r="M21" s="41"/>
      <c r="N21" s="41"/>
      <c r="O21" s="41"/>
      <c r="P21" s="36">
        <f t="shared" si="28"/>
        <v>0</v>
      </c>
      <c r="Q21" s="41"/>
      <c r="R21" s="41"/>
      <c r="S21" s="41"/>
      <c r="T21" s="36">
        <f t="shared" si="29"/>
        <v>0</v>
      </c>
      <c r="U21" s="41"/>
      <c r="V21" s="41"/>
      <c r="W21" s="41"/>
      <c r="X21" s="41"/>
      <c r="Y21" s="41"/>
      <c r="Z21" s="36">
        <f>SUM(U21:Y21)</f>
        <v>0</v>
      </c>
      <c r="AA21" s="36">
        <f t="shared" si="0"/>
        <v>0</v>
      </c>
      <c r="AB21" s="67" t="str">
        <f t="shared" si="1"/>
        <v/>
      </c>
      <c r="AC21" s="35"/>
      <c r="AD21" s="41"/>
      <c r="AE21" s="41"/>
      <c r="AF21" s="41"/>
      <c r="AG21" s="41"/>
      <c r="AH21" s="41"/>
      <c r="AI21" s="36">
        <f t="shared" si="31"/>
        <v>0</v>
      </c>
      <c r="AJ21" s="41"/>
      <c r="AK21" s="41"/>
      <c r="AL21" s="41"/>
      <c r="AM21" s="41"/>
      <c r="AN21" s="41"/>
      <c r="AO21" s="36">
        <f t="shared" si="32"/>
        <v>0</v>
      </c>
      <c r="AP21" s="41"/>
      <c r="AQ21" s="41"/>
      <c r="AR21" s="41"/>
      <c r="AS21" s="41"/>
      <c r="AT21" s="41"/>
      <c r="AU21" s="36">
        <f t="shared" si="33"/>
        <v>0</v>
      </c>
      <c r="AV21" s="41"/>
      <c r="AW21" s="41"/>
      <c r="AX21" s="41"/>
      <c r="AY21" s="41"/>
      <c r="AZ21" s="41"/>
      <c r="BA21" s="36">
        <f>SUM(AV21:AZ21)</f>
        <v>0</v>
      </c>
      <c r="BB21" s="36">
        <f>SUM(AI21,AO21,AU21,BA21)</f>
        <v>0</v>
      </c>
      <c r="BC21" s="67" t="str">
        <f t="shared" si="2"/>
        <v/>
      </c>
      <c r="BD21" s="35"/>
      <c r="BE21" s="41"/>
      <c r="BF21" s="41"/>
      <c r="BG21" s="41"/>
      <c r="BH21" s="41"/>
      <c r="BI21" s="41">
        <v>2.9249999999999998</v>
      </c>
      <c r="BJ21" s="41"/>
      <c r="BK21" s="36">
        <f t="shared" si="3"/>
        <v>2.9249999999999998</v>
      </c>
      <c r="BL21" s="41"/>
      <c r="BM21" s="41"/>
      <c r="BN21" s="41"/>
      <c r="BO21" s="41"/>
      <c r="BP21" s="41"/>
      <c r="BQ21" s="36">
        <f t="shared" si="4"/>
        <v>0</v>
      </c>
      <c r="BR21" s="41"/>
      <c r="BS21" s="41"/>
      <c r="BT21" s="41"/>
      <c r="BU21" s="41"/>
      <c r="BV21" s="41"/>
      <c r="BW21" s="36">
        <f t="shared" si="36"/>
        <v>0</v>
      </c>
      <c r="BX21" s="41"/>
      <c r="BY21" s="36">
        <f t="shared" si="37"/>
        <v>0</v>
      </c>
      <c r="BZ21" s="41"/>
      <c r="CA21" s="41"/>
      <c r="CB21" s="41"/>
      <c r="CC21" s="41"/>
      <c r="CD21" s="41"/>
      <c r="CE21" s="36">
        <f t="shared" si="5"/>
        <v>0</v>
      </c>
      <c r="CF21" s="36">
        <f t="shared" si="6"/>
        <v>2.9249999999999998</v>
      </c>
      <c r="CG21" s="67">
        <f t="shared" si="7"/>
        <v>3.1607586221957891E-4</v>
      </c>
      <c r="CH21" s="35"/>
      <c r="CI21" s="41"/>
      <c r="CJ21" s="41"/>
      <c r="CK21" s="41"/>
      <c r="CL21" s="41"/>
      <c r="CM21" s="41"/>
      <c r="CN21" s="41"/>
      <c r="CO21" s="36">
        <f t="shared" ref="CO21" si="56">SUM(CI21:CN21)</f>
        <v>0</v>
      </c>
      <c r="CP21" s="41"/>
      <c r="CQ21" s="41"/>
      <c r="CR21" s="41"/>
      <c r="CS21" s="41"/>
      <c r="CT21" s="41"/>
      <c r="CU21" s="41"/>
      <c r="CV21" s="36">
        <f t="shared" ref="CV21" si="57">SUM(CP21:CU21)</f>
        <v>0</v>
      </c>
      <c r="CW21" s="41"/>
      <c r="CX21" s="41"/>
      <c r="CY21" s="36">
        <f t="shared" si="10"/>
        <v>0</v>
      </c>
      <c r="CZ21" s="41"/>
      <c r="DA21" s="36">
        <f t="shared" si="11"/>
        <v>0</v>
      </c>
      <c r="DB21" s="41"/>
      <c r="DC21" s="41"/>
      <c r="DD21" s="41"/>
      <c r="DE21" s="41"/>
      <c r="DF21" s="41"/>
      <c r="DG21" s="36">
        <f t="shared" si="12"/>
        <v>0</v>
      </c>
      <c r="DH21" s="36">
        <f t="shared" si="13"/>
        <v>0</v>
      </c>
      <c r="DI21" s="67" t="str">
        <f t="shared" si="14"/>
        <v/>
      </c>
      <c r="DJ21" s="35"/>
      <c r="DK21" s="41"/>
      <c r="DL21" s="41"/>
      <c r="DM21" s="41"/>
      <c r="DN21" s="41"/>
      <c r="DO21" s="41"/>
      <c r="DP21" s="36">
        <f t="shared" si="15"/>
        <v>0</v>
      </c>
      <c r="DQ21" s="41"/>
      <c r="DR21" s="41"/>
      <c r="DS21" s="41"/>
      <c r="DT21" s="41"/>
      <c r="DU21" s="41"/>
      <c r="DV21" s="41"/>
      <c r="DW21" s="41"/>
      <c r="DX21" s="41"/>
      <c r="DY21" s="41"/>
      <c r="DZ21" s="41"/>
      <c r="EA21" s="41"/>
      <c r="EB21" s="41"/>
      <c r="EC21" s="36">
        <f t="shared" si="16"/>
        <v>0</v>
      </c>
      <c r="ED21" s="36">
        <f t="shared" si="27"/>
        <v>0</v>
      </c>
      <c r="EE21" s="67" t="str">
        <f t="shared" si="17"/>
        <v/>
      </c>
    </row>
    <row r="22" spans="2:136" ht="16.149999999999999" customHeight="1" x14ac:dyDescent="0.25">
      <c r="B22" s="42">
        <v>8</v>
      </c>
      <c r="C22" s="15" t="s">
        <v>25</v>
      </c>
      <c r="D22" s="1"/>
      <c r="E22" s="41"/>
      <c r="F22" s="41"/>
      <c r="G22" s="41"/>
      <c r="H22" s="41"/>
      <c r="I22" s="41">
        <v>6.0291139999999999</v>
      </c>
      <c r="J22" s="41"/>
      <c r="K22" s="41">
        <v>12.63</v>
      </c>
      <c r="L22" s="41"/>
      <c r="M22" s="41"/>
      <c r="N22" s="41"/>
      <c r="O22" s="41"/>
      <c r="P22" s="36">
        <f t="shared" si="28"/>
        <v>18.659114000000002</v>
      </c>
      <c r="Q22" s="41"/>
      <c r="R22" s="41"/>
      <c r="S22" s="41"/>
      <c r="T22" s="36">
        <f t="shared" si="29"/>
        <v>0</v>
      </c>
      <c r="U22" s="41">
        <v>0</v>
      </c>
      <c r="V22" s="41">
        <v>24.565046000000024</v>
      </c>
      <c r="W22" s="41">
        <v>53.563260002589956</v>
      </c>
      <c r="X22" s="41">
        <v>56.438694760000047</v>
      </c>
      <c r="Y22" s="41">
        <v>57.506694699600004</v>
      </c>
      <c r="Z22" s="36">
        <f t="shared" si="30"/>
        <v>192.07369546219002</v>
      </c>
      <c r="AA22" s="36">
        <f t="shared" si="0"/>
        <v>210.73280946219</v>
      </c>
      <c r="AB22" s="67">
        <f t="shared" si="1"/>
        <v>5.0245928482236787E-2</v>
      </c>
      <c r="AC22" s="33"/>
      <c r="AD22" s="41">
        <v>34.5276</v>
      </c>
      <c r="AE22" s="41">
        <v>20.102150000000002</v>
      </c>
      <c r="AF22" s="41">
        <v>34.93515</v>
      </c>
      <c r="AG22" s="41">
        <v>6.8425500000000001</v>
      </c>
      <c r="AH22" s="41">
        <v>30.91638</v>
      </c>
      <c r="AI22" s="36">
        <f t="shared" si="31"/>
        <v>127.32383</v>
      </c>
      <c r="AJ22" s="41"/>
      <c r="AK22" s="41"/>
      <c r="AL22" s="41"/>
      <c r="AM22" s="41"/>
      <c r="AN22" s="41"/>
      <c r="AO22" s="36">
        <f t="shared" si="32"/>
        <v>0</v>
      </c>
      <c r="AP22" s="41"/>
      <c r="AQ22" s="41"/>
      <c r="AR22" s="41"/>
      <c r="AS22" s="41"/>
      <c r="AT22" s="41"/>
      <c r="AU22" s="36">
        <f t="shared" si="33"/>
        <v>0</v>
      </c>
      <c r="AV22" s="41">
        <v>58.726783539999971</v>
      </c>
      <c r="AW22" s="41">
        <v>59.79283795999995</v>
      </c>
      <c r="AX22" s="41">
        <v>61.361619804635794</v>
      </c>
      <c r="AY22" s="41">
        <v>62.597223157887505</v>
      </c>
      <c r="AZ22" s="41">
        <v>63.523542813242187</v>
      </c>
      <c r="BA22" s="36">
        <f t="shared" si="34"/>
        <v>306.00200727576538</v>
      </c>
      <c r="BB22" s="36">
        <f t="shared" si="35"/>
        <v>433.32583727576537</v>
      </c>
      <c r="BC22" s="67">
        <f t="shared" si="2"/>
        <v>5.8589287190271136E-2</v>
      </c>
      <c r="BD22" s="33"/>
      <c r="BE22" s="41">
        <v>109.47999999999999</v>
      </c>
      <c r="BF22" s="41"/>
      <c r="BG22" s="41"/>
      <c r="BH22" s="41"/>
      <c r="BI22" s="41"/>
      <c r="BJ22" s="41"/>
      <c r="BK22" s="36">
        <f t="shared" si="3"/>
        <v>109.47999999999999</v>
      </c>
      <c r="BL22" s="41"/>
      <c r="BM22" s="41"/>
      <c r="BN22" s="41"/>
      <c r="BO22" s="41"/>
      <c r="BP22" s="41"/>
      <c r="BQ22" s="36">
        <f t="shared" si="4"/>
        <v>0</v>
      </c>
      <c r="BR22" s="41"/>
      <c r="BS22" s="41"/>
      <c r="BT22" s="41"/>
      <c r="BU22" s="41"/>
      <c r="BV22" s="41"/>
      <c r="BW22" s="36">
        <f t="shared" si="36"/>
        <v>0</v>
      </c>
      <c r="BX22" s="41"/>
      <c r="BY22" s="36">
        <f t="shared" si="37"/>
        <v>0</v>
      </c>
      <c r="BZ22" s="41">
        <v>64.772870814461498</v>
      </c>
      <c r="CA22" s="41">
        <v>66.878399880999993</v>
      </c>
      <c r="CB22" s="41">
        <v>69.105941127589603</v>
      </c>
      <c r="CC22" s="41">
        <v>71.695315907500003</v>
      </c>
      <c r="CD22" s="41">
        <v>74.355331711999995</v>
      </c>
      <c r="CE22" s="36">
        <f t="shared" si="5"/>
        <v>346.80785944255109</v>
      </c>
      <c r="CF22" s="36">
        <f t="shared" si="6"/>
        <v>456.28785944255105</v>
      </c>
      <c r="CG22" s="67">
        <f t="shared" si="7"/>
        <v>4.9306522596112942E-2</v>
      </c>
      <c r="CH22" s="33"/>
      <c r="CI22" s="41"/>
      <c r="CJ22" s="41"/>
      <c r="CK22" s="41"/>
      <c r="CL22" s="41"/>
      <c r="CM22" s="41"/>
      <c r="CN22" s="41">
        <v>292.5</v>
      </c>
      <c r="CO22" s="36">
        <f t="shared" si="8"/>
        <v>292.5</v>
      </c>
      <c r="CP22" s="41"/>
      <c r="CQ22" s="41"/>
      <c r="CR22" s="41"/>
      <c r="CS22" s="41"/>
      <c r="CT22" s="41"/>
      <c r="CU22" s="41"/>
      <c r="CV22" s="36">
        <f t="shared" si="9"/>
        <v>0</v>
      </c>
      <c r="CW22" s="41">
        <v>117</v>
      </c>
      <c r="CX22" s="41"/>
      <c r="CY22" s="36">
        <f t="shared" si="10"/>
        <v>117</v>
      </c>
      <c r="CZ22" s="41"/>
      <c r="DA22" s="36">
        <f t="shared" si="11"/>
        <v>0</v>
      </c>
      <c r="DB22" s="41">
        <v>120.8027325</v>
      </c>
      <c r="DC22" s="41">
        <v>122.25903</v>
      </c>
      <c r="DD22" s="41">
        <v>129.79284000000001</v>
      </c>
      <c r="DE22" s="41">
        <v>137.95926</v>
      </c>
      <c r="DF22" s="41">
        <v>146.8158</v>
      </c>
      <c r="DG22" s="36">
        <f t="shared" si="12"/>
        <v>657.62966249999999</v>
      </c>
      <c r="DH22" s="36">
        <f t="shared" si="13"/>
        <v>1067.1296625</v>
      </c>
      <c r="DI22" s="67">
        <f t="shared" si="14"/>
        <v>8.9048892449122161E-2</v>
      </c>
      <c r="DJ22" s="33"/>
      <c r="DK22" s="41"/>
      <c r="DL22" s="41"/>
      <c r="DM22" s="41"/>
      <c r="DN22" s="41"/>
      <c r="DO22" s="41"/>
      <c r="DP22" s="36">
        <f t="shared" si="15"/>
        <v>0</v>
      </c>
      <c r="DQ22" s="41">
        <v>156.41997000000001</v>
      </c>
      <c r="DR22" s="41">
        <v>0</v>
      </c>
      <c r="DS22" s="41">
        <v>0</v>
      </c>
      <c r="DT22" s="41">
        <v>0</v>
      </c>
      <c r="DU22" s="41">
        <v>0</v>
      </c>
      <c r="DV22" s="41"/>
      <c r="DW22" s="41"/>
      <c r="DX22" s="41"/>
      <c r="DY22" s="41"/>
      <c r="DZ22" s="41"/>
      <c r="EA22" s="41"/>
      <c r="EB22" s="41"/>
      <c r="EC22" s="36">
        <f t="shared" si="16"/>
        <v>156.41997000000001</v>
      </c>
      <c r="ED22" s="36">
        <f t="shared" si="27"/>
        <v>156.41997000000001</v>
      </c>
      <c r="EE22" s="67">
        <f t="shared" si="17"/>
        <v>0.15820714445535916</v>
      </c>
      <c r="EF22" s="32"/>
    </row>
    <row r="23" spans="2:136" ht="18" customHeight="1" x14ac:dyDescent="0.25">
      <c r="B23" s="42"/>
      <c r="C23" s="15" t="s">
        <v>26</v>
      </c>
      <c r="D23" s="1"/>
      <c r="E23" s="41"/>
      <c r="F23" s="41"/>
      <c r="G23" s="41"/>
      <c r="H23" s="41"/>
      <c r="I23" s="41"/>
      <c r="J23" s="41"/>
      <c r="K23" s="41">
        <v>5.2603999999999997</v>
      </c>
      <c r="L23" s="41">
        <v>5.9480000000000004</v>
      </c>
      <c r="M23" s="41"/>
      <c r="N23" s="41">
        <v>5.7213799999999999</v>
      </c>
      <c r="O23" s="41">
        <v>5.13598</v>
      </c>
      <c r="P23" s="36">
        <f t="shared" si="28"/>
        <v>22.065760000000001</v>
      </c>
      <c r="Q23" s="41"/>
      <c r="R23" s="41"/>
      <c r="S23" s="41"/>
      <c r="T23" s="36">
        <f t="shared" si="29"/>
        <v>0</v>
      </c>
      <c r="U23" s="41"/>
      <c r="V23" s="41"/>
      <c r="W23" s="41"/>
      <c r="X23" s="41"/>
      <c r="Y23" s="41"/>
      <c r="Z23" s="36">
        <f t="shared" si="30"/>
        <v>0</v>
      </c>
      <c r="AA23" s="36">
        <f t="shared" si="0"/>
        <v>22.065760000000001</v>
      </c>
      <c r="AB23" s="67">
        <f t="shared" si="1"/>
        <v>5.2612338899469214E-3</v>
      </c>
      <c r="AC23" s="35"/>
      <c r="AD23" s="41">
        <v>26.68774857</v>
      </c>
      <c r="AE23" s="41">
        <v>38.747480209999992</v>
      </c>
      <c r="AF23" s="41">
        <v>40.669683930000005</v>
      </c>
      <c r="AG23" s="41">
        <v>46.490348479999994</v>
      </c>
      <c r="AH23" s="41">
        <v>33.365883410000002</v>
      </c>
      <c r="AI23" s="36">
        <f t="shared" si="31"/>
        <v>185.96114459999998</v>
      </c>
      <c r="AJ23" s="41"/>
      <c r="AK23" s="41"/>
      <c r="AL23" s="41"/>
      <c r="AM23" s="41"/>
      <c r="AN23" s="41"/>
      <c r="AO23" s="36">
        <f t="shared" si="32"/>
        <v>0</v>
      </c>
      <c r="AP23" s="41"/>
      <c r="AQ23" s="41"/>
      <c r="AR23" s="41"/>
      <c r="AS23" s="41"/>
      <c r="AT23" s="41"/>
      <c r="AU23" s="36">
        <f t="shared" si="33"/>
        <v>0</v>
      </c>
      <c r="AV23" s="41"/>
      <c r="AW23" s="41"/>
      <c r="AX23" s="41"/>
      <c r="AY23" s="41"/>
      <c r="AZ23" s="41"/>
      <c r="BA23" s="36">
        <f t="shared" si="34"/>
        <v>0</v>
      </c>
      <c r="BB23" s="36">
        <f t="shared" si="35"/>
        <v>185.96114459999998</v>
      </c>
      <c r="BC23" s="67">
        <f t="shared" si="2"/>
        <v>2.5143506271626332E-2</v>
      </c>
      <c r="BD23" s="35"/>
      <c r="BE23" s="41">
        <v>154.19021137000001</v>
      </c>
      <c r="BF23" s="41">
        <v>127.09497247</v>
      </c>
      <c r="BG23" s="41">
        <v>158.07851249999999</v>
      </c>
      <c r="BH23" s="41">
        <v>152.623875</v>
      </c>
      <c r="BI23" s="41">
        <v>105.6005</v>
      </c>
      <c r="BJ23" s="41"/>
      <c r="BK23" s="36">
        <f t="shared" si="3"/>
        <v>697.58807133999994</v>
      </c>
      <c r="BL23" s="41"/>
      <c r="BM23" s="41"/>
      <c r="BN23" s="41"/>
      <c r="BO23" s="41"/>
      <c r="BP23" s="41"/>
      <c r="BQ23" s="36">
        <f t="shared" si="4"/>
        <v>0</v>
      </c>
      <c r="BR23" s="41"/>
      <c r="BS23" s="41"/>
      <c r="BT23" s="41"/>
      <c r="BU23" s="41"/>
      <c r="BV23" s="41"/>
      <c r="BW23" s="36">
        <f t="shared" si="36"/>
        <v>0</v>
      </c>
      <c r="BX23" s="41"/>
      <c r="BY23" s="36">
        <f t="shared" si="37"/>
        <v>0</v>
      </c>
      <c r="BZ23" s="41"/>
      <c r="CA23" s="41"/>
      <c r="CB23" s="41"/>
      <c r="CC23" s="41"/>
      <c r="CD23" s="41"/>
      <c r="CE23" s="36">
        <f t="shared" si="5"/>
        <v>0</v>
      </c>
      <c r="CF23" s="36">
        <f t="shared" si="6"/>
        <v>697.58807133999994</v>
      </c>
      <c r="CG23" s="67">
        <f t="shared" si="7"/>
        <v>7.5381453375344826E-2</v>
      </c>
      <c r="CH23" s="35"/>
      <c r="CI23" s="41">
        <v>137.001</v>
      </c>
      <c r="CJ23" s="41">
        <v>138.37049999999999</v>
      </c>
      <c r="CK23" s="41">
        <v>140.4</v>
      </c>
      <c r="CL23" s="41">
        <v>140.4</v>
      </c>
      <c r="CM23" s="41">
        <v>140.4</v>
      </c>
      <c r="CN23" s="41"/>
      <c r="CO23" s="36">
        <f t="shared" si="8"/>
        <v>696.5714999999999</v>
      </c>
      <c r="CP23" s="41"/>
      <c r="CQ23" s="41"/>
      <c r="CR23" s="41"/>
      <c r="CS23" s="41"/>
      <c r="CT23" s="41"/>
      <c r="CU23" s="41"/>
      <c r="CV23" s="36">
        <f t="shared" si="9"/>
        <v>0</v>
      </c>
      <c r="CW23" s="41">
        <v>117</v>
      </c>
      <c r="CX23" s="41"/>
      <c r="CY23" s="36">
        <f t="shared" si="10"/>
        <v>117</v>
      </c>
      <c r="CZ23" s="41"/>
      <c r="DA23" s="36">
        <f t="shared" si="11"/>
        <v>0</v>
      </c>
      <c r="DB23" s="41"/>
      <c r="DC23" s="41"/>
      <c r="DD23" s="41"/>
      <c r="DE23" s="41"/>
      <c r="DF23" s="41"/>
      <c r="DG23" s="36">
        <f t="shared" si="12"/>
        <v>0</v>
      </c>
      <c r="DH23" s="36">
        <f t="shared" si="13"/>
        <v>813.5714999999999</v>
      </c>
      <c r="DI23" s="67">
        <f t="shared" si="14"/>
        <v>6.7890195117850521E-2</v>
      </c>
      <c r="DJ23" s="35"/>
      <c r="DK23" s="41"/>
      <c r="DL23" s="41"/>
      <c r="DM23" s="41"/>
      <c r="DN23" s="41"/>
      <c r="DO23" s="41"/>
      <c r="DP23" s="36">
        <f t="shared" si="15"/>
        <v>0</v>
      </c>
      <c r="DQ23" s="41"/>
      <c r="DR23" s="41"/>
      <c r="DS23" s="41"/>
      <c r="DT23" s="41"/>
      <c r="DU23" s="41"/>
      <c r="DV23" s="41"/>
      <c r="DW23" s="41"/>
      <c r="DX23" s="41"/>
      <c r="DY23" s="41"/>
      <c r="DZ23" s="41"/>
      <c r="EA23" s="41"/>
      <c r="EB23" s="41"/>
      <c r="EC23" s="36">
        <f t="shared" si="16"/>
        <v>0</v>
      </c>
      <c r="ED23" s="36">
        <f t="shared" si="27"/>
        <v>0</v>
      </c>
      <c r="EE23" s="67" t="str">
        <f t="shared" si="17"/>
        <v/>
      </c>
      <c r="EF23" s="32"/>
    </row>
    <row r="24" spans="2:136" s="32" customFormat="1" x14ac:dyDescent="0.25">
      <c r="B24" s="42"/>
      <c r="C24" s="15" t="s">
        <v>136</v>
      </c>
      <c r="D24" s="1"/>
      <c r="E24" s="41"/>
      <c r="F24" s="41"/>
      <c r="G24" s="41"/>
      <c r="H24" s="41"/>
      <c r="I24" s="41"/>
      <c r="J24" s="41"/>
      <c r="K24" s="41"/>
      <c r="L24" s="41"/>
      <c r="M24" s="41"/>
      <c r="N24" s="41"/>
      <c r="O24" s="41"/>
      <c r="P24" s="36">
        <f t="shared" si="28"/>
        <v>0</v>
      </c>
      <c r="Q24" s="41"/>
      <c r="R24" s="41"/>
      <c r="S24" s="41"/>
      <c r="T24" s="36">
        <f t="shared" si="29"/>
        <v>0</v>
      </c>
      <c r="U24" s="41"/>
      <c r="V24" s="41"/>
      <c r="W24" s="41"/>
      <c r="X24" s="41"/>
      <c r="Y24" s="41"/>
      <c r="Z24" s="36">
        <f>SUM(U24:Y24)</f>
        <v>0</v>
      </c>
      <c r="AA24" s="36">
        <f t="shared" si="0"/>
        <v>0</v>
      </c>
      <c r="AB24" s="67" t="str">
        <f t="shared" si="1"/>
        <v/>
      </c>
      <c r="AC24" s="35"/>
      <c r="AD24" s="41"/>
      <c r="AE24" s="41"/>
      <c r="AF24" s="41"/>
      <c r="AG24" s="41"/>
      <c r="AH24" s="41"/>
      <c r="AI24" s="36">
        <f t="shared" si="31"/>
        <v>0</v>
      </c>
      <c r="AJ24" s="41"/>
      <c r="AK24" s="41"/>
      <c r="AL24" s="41"/>
      <c r="AM24" s="41"/>
      <c r="AN24" s="41"/>
      <c r="AO24" s="36">
        <f t="shared" si="32"/>
        <v>0</v>
      </c>
      <c r="AP24" s="41"/>
      <c r="AQ24" s="41"/>
      <c r="AR24" s="41"/>
      <c r="AS24" s="41"/>
      <c r="AT24" s="41"/>
      <c r="AU24" s="36">
        <f t="shared" si="33"/>
        <v>0</v>
      </c>
      <c r="AV24" s="41"/>
      <c r="AW24" s="41"/>
      <c r="AX24" s="41"/>
      <c r="AY24" s="41"/>
      <c r="AZ24" s="41"/>
      <c r="BA24" s="36">
        <f>SUM(AV24:AZ24)</f>
        <v>0</v>
      </c>
      <c r="BB24" s="36">
        <f>SUM(AI24,AO24,AU24,BA24)</f>
        <v>0</v>
      </c>
      <c r="BC24" s="67" t="str">
        <f t="shared" si="2"/>
        <v/>
      </c>
      <c r="BD24" s="35"/>
      <c r="BE24" s="41"/>
      <c r="BF24" s="41"/>
      <c r="BG24" s="41"/>
      <c r="BH24" s="41"/>
      <c r="BI24" s="41"/>
      <c r="BJ24" s="41"/>
      <c r="BK24" s="36">
        <f t="shared" si="3"/>
        <v>0</v>
      </c>
      <c r="BL24" s="41"/>
      <c r="BM24" s="41"/>
      <c r="BN24" s="41"/>
      <c r="BO24" s="41"/>
      <c r="BP24" s="41"/>
      <c r="BQ24" s="36">
        <f t="shared" si="4"/>
        <v>0</v>
      </c>
      <c r="BR24" s="41"/>
      <c r="BS24" s="41"/>
      <c r="BT24" s="41"/>
      <c r="BU24" s="41"/>
      <c r="BV24" s="41"/>
      <c r="BW24" s="36">
        <f t="shared" si="36"/>
        <v>0</v>
      </c>
      <c r="BX24" s="41"/>
      <c r="BY24" s="36">
        <f t="shared" ref="BY24" si="58">SUM(BX24)</f>
        <v>0</v>
      </c>
      <c r="BZ24" s="41"/>
      <c r="CA24" s="41"/>
      <c r="CB24" s="41"/>
      <c r="CC24" s="41"/>
      <c r="CD24" s="41"/>
      <c r="CE24" s="36">
        <f t="shared" si="5"/>
        <v>0</v>
      </c>
      <c r="CF24" s="36">
        <f t="shared" si="6"/>
        <v>0</v>
      </c>
      <c r="CG24" s="67" t="str">
        <f t="shared" si="7"/>
        <v/>
      </c>
      <c r="CH24" s="35"/>
      <c r="CI24" s="41"/>
      <c r="CJ24" s="41"/>
      <c r="CK24" s="41"/>
      <c r="CL24" s="41"/>
      <c r="CM24" s="41"/>
      <c r="CN24" s="41"/>
      <c r="CO24" s="36">
        <f t="shared" ref="CO24" si="59">SUM(CI24:CN24)</f>
        <v>0</v>
      </c>
      <c r="CP24" s="41"/>
      <c r="CQ24" s="41"/>
      <c r="CR24" s="41"/>
      <c r="CS24" s="41"/>
      <c r="CT24" s="41"/>
      <c r="CU24" s="41"/>
      <c r="CV24" s="36">
        <f t="shared" ref="CV24" si="60">SUM(CP24:CU24)</f>
        <v>0</v>
      </c>
      <c r="CW24" s="41">
        <v>1.7549999999999999</v>
      </c>
      <c r="CX24" s="41"/>
      <c r="CY24" s="36">
        <f t="shared" si="10"/>
        <v>1.7549999999999999</v>
      </c>
      <c r="CZ24" s="41"/>
      <c r="DA24" s="36">
        <f t="shared" si="11"/>
        <v>0</v>
      </c>
      <c r="DB24" s="41"/>
      <c r="DC24" s="41"/>
      <c r="DD24" s="41"/>
      <c r="DE24" s="41"/>
      <c r="DF24" s="41"/>
      <c r="DG24" s="36">
        <f t="shared" si="12"/>
        <v>0</v>
      </c>
      <c r="DH24" s="36">
        <f t="shared" si="13"/>
        <v>1.7549999999999999</v>
      </c>
      <c r="DI24" s="67">
        <f t="shared" si="14"/>
        <v>1.4644968811201926E-4</v>
      </c>
      <c r="DJ24" s="35"/>
      <c r="DK24" s="41"/>
      <c r="DL24" s="41"/>
      <c r="DM24" s="41"/>
      <c r="DN24" s="41"/>
      <c r="DO24" s="41"/>
      <c r="DP24" s="36">
        <f t="shared" si="15"/>
        <v>0</v>
      </c>
      <c r="DQ24" s="41"/>
      <c r="DR24" s="41"/>
      <c r="DS24" s="41"/>
      <c r="DT24" s="41"/>
      <c r="DU24" s="41"/>
      <c r="DV24" s="41"/>
      <c r="DW24" s="41"/>
      <c r="DX24" s="41"/>
      <c r="DY24" s="41"/>
      <c r="DZ24" s="41"/>
      <c r="EA24" s="41"/>
      <c r="EB24" s="41"/>
      <c r="EC24" s="36">
        <f t="shared" si="16"/>
        <v>0</v>
      </c>
      <c r="ED24" s="36">
        <f t="shared" si="27"/>
        <v>0</v>
      </c>
      <c r="EE24" s="67" t="str">
        <f t="shared" si="17"/>
        <v/>
      </c>
    </row>
    <row r="25" spans="2:136" s="32" customFormat="1" x14ac:dyDescent="0.25">
      <c r="B25" s="42">
        <v>9</v>
      </c>
      <c r="C25" s="15" t="s">
        <v>107</v>
      </c>
      <c r="D25" s="1"/>
      <c r="E25" s="41"/>
      <c r="F25" s="41"/>
      <c r="G25" s="41"/>
      <c r="H25" s="41"/>
      <c r="I25" s="41"/>
      <c r="J25" s="41"/>
      <c r="K25" s="41"/>
      <c r="L25" s="41"/>
      <c r="M25" s="41"/>
      <c r="N25" s="41"/>
      <c r="O25" s="41"/>
      <c r="P25" s="36">
        <f>SUM(E25:O25)</f>
        <v>0</v>
      </c>
      <c r="Q25" s="41"/>
      <c r="R25" s="41"/>
      <c r="S25" s="41"/>
      <c r="T25" s="36">
        <f>SUM(Q25:S25)</f>
        <v>0</v>
      </c>
      <c r="U25" s="41"/>
      <c r="V25" s="41"/>
      <c r="W25" s="41"/>
      <c r="X25" s="41"/>
      <c r="Y25" s="41"/>
      <c r="Z25" s="36">
        <f>SUM(U25:Y25)</f>
        <v>0</v>
      </c>
      <c r="AA25" s="36">
        <f t="shared" si="0"/>
        <v>0</v>
      </c>
      <c r="AB25" s="67" t="str">
        <f t="shared" si="1"/>
        <v/>
      </c>
      <c r="AC25" s="35"/>
      <c r="AD25" s="41"/>
      <c r="AE25" s="41"/>
      <c r="AF25" s="41"/>
      <c r="AG25" s="41"/>
      <c r="AH25" s="41"/>
      <c r="AI25" s="36">
        <f>SUM(AD25:AH25)</f>
        <v>0</v>
      </c>
      <c r="AJ25" s="41"/>
      <c r="AK25" s="41"/>
      <c r="AL25" s="41"/>
      <c r="AM25" s="41"/>
      <c r="AN25" s="41"/>
      <c r="AO25" s="36">
        <f>SUM(AJ25:AN25)</f>
        <v>0</v>
      </c>
      <c r="AP25" s="41"/>
      <c r="AQ25" s="41"/>
      <c r="AR25" s="41"/>
      <c r="AS25" s="41"/>
      <c r="AT25" s="41"/>
      <c r="AU25" s="36">
        <f>SUM(AP25:AT25)</f>
        <v>0</v>
      </c>
      <c r="AV25" s="41"/>
      <c r="AW25" s="41"/>
      <c r="AX25" s="41"/>
      <c r="AY25" s="41"/>
      <c r="AZ25" s="41"/>
      <c r="BA25" s="36">
        <f>SUM(AV25:AZ25)</f>
        <v>0</v>
      </c>
      <c r="BB25" s="36">
        <f>SUM(AI25,AO25,AU25,BA25)</f>
        <v>0</v>
      </c>
      <c r="BC25" s="67" t="str">
        <f t="shared" si="2"/>
        <v/>
      </c>
      <c r="BD25" s="35"/>
      <c r="BE25" s="41"/>
      <c r="BF25" s="41"/>
      <c r="BG25" s="41">
        <v>1</v>
      </c>
      <c r="BH25" s="41"/>
      <c r="BI25" s="41"/>
      <c r="BJ25" s="41"/>
      <c r="BK25" s="36">
        <f>SUM(BE25:BJ25)</f>
        <v>1</v>
      </c>
      <c r="BL25" s="41"/>
      <c r="BM25" s="41"/>
      <c r="BN25" s="41"/>
      <c r="BO25" s="41"/>
      <c r="BP25" s="41"/>
      <c r="BQ25" s="36">
        <f t="shared" si="4"/>
        <v>0</v>
      </c>
      <c r="BR25" s="41"/>
      <c r="BS25" s="41"/>
      <c r="BT25" s="41"/>
      <c r="BU25" s="41"/>
      <c r="BV25" s="41"/>
      <c r="BW25" s="36">
        <f>SUM(BR25:BV25)</f>
        <v>0</v>
      </c>
      <c r="BX25" s="41"/>
      <c r="BY25" s="36">
        <f t="shared" si="37"/>
        <v>0</v>
      </c>
      <c r="BZ25" s="41"/>
      <c r="CA25" s="41"/>
      <c r="CB25" s="41"/>
      <c r="CC25" s="41"/>
      <c r="CD25" s="41"/>
      <c r="CE25" s="36">
        <f>SUM(BZ25:CD25)</f>
        <v>0</v>
      </c>
      <c r="CF25" s="36">
        <f t="shared" si="6"/>
        <v>1</v>
      </c>
      <c r="CG25" s="67">
        <f t="shared" si="7"/>
        <v>1.0806012383575348E-4</v>
      </c>
      <c r="CH25" s="35"/>
      <c r="CI25" s="41"/>
      <c r="CJ25" s="41"/>
      <c r="CK25" s="41"/>
      <c r="CL25" s="41"/>
      <c r="CM25" s="41"/>
      <c r="CN25" s="41"/>
      <c r="CO25" s="36">
        <f>SUM(CI25:CN25)</f>
        <v>0</v>
      </c>
      <c r="CP25" s="41"/>
      <c r="CQ25" s="41"/>
      <c r="CR25" s="41"/>
      <c r="CS25" s="41"/>
      <c r="CT25" s="41"/>
      <c r="CU25" s="41"/>
      <c r="CV25" s="36">
        <f>SUM(CP25:CU25)</f>
        <v>0</v>
      </c>
      <c r="CW25" s="41">
        <v>1.8</v>
      </c>
      <c r="CX25" s="41"/>
      <c r="CY25" s="36">
        <f t="shared" si="10"/>
        <v>1.8</v>
      </c>
      <c r="CZ25" s="41"/>
      <c r="DA25" s="36">
        <f t="shared" si="11"/>
        <v>0</v>
      </c>
      <c r="DB25" s="41"/>
      <c r="DC25" s="41"/>
      <c r="DD25" s="41"/>
      <c r="DE25" s="41"/>
      <c r="DF25" s="41"/>
      <c r="DG25" s="36">
        <f t="shared" si="12"/>
        <v>0</v>
      </c>
      <c r="DH25" s="36">
        <f t="shared" si="13"/>
        <v>1.8</v>
      </c>
      <c r="DI25" s="67">
        <f t="shared" si="14"/>
        <v>1.5020480832001978E-4</v>
      </c>
      <c r="DJ25" s="35"/>
      <c r="DK25" s="41"/>
      <c r="DL25" s="41"/>
      <c r="DM25" s="41"/>
      <c r="DN25" s="41"/>
      <c r="DO25" s="41"/>
      <c r="DP25" s="36">
        <f t="shared" si="15"/>
        <v>0</v>
      </c>
      <c r="DQ25" s="41"/>
      <c r="DR25" s="41"/>
      <c r="DS25" s="41"/>
      <c r="DT25" s="41"/>
      <c r="DU25" s="41"/>
      <c r="DV25" s="41"/>
      <c r="DW25" s="41"/>
      <c r="DX25" s="41"/>
      <c r="DY25" s="41"/>
      <c r="DZ25" s="41"/>
      <c r="EA25" s="41"/>
      <c r="EB25" s="41"/>
      <c r="EC25" s="36">
        <f t="shared" si="16"/>
        <v>0</v>
      </c>
      <c r="ED25" s="36">
        <f t="shared" si="27"/>
        <v>0</v>
      </c>
      <c r="EE25" s="67" t="str">
        <f t="shared" si="17"/>
        <v/>
      </c>
    </row>
    <row r="26" spans="2:136" x14ac:dyDescent="0.25">
      <c r="B26" s="42"/>
      <c r="C26" s="15" t="s">
        <v>27</v>
      </c>
      <c r="D26" s="1"/>
      <c r="E26" s="41"/>
      <c r="F26" s="41"/>
      <c r="G26" s="41"/>
      <c r="H26" s="41"/>
      <c r="I26" s="41"/>
      <c r="J26" s="41"/>
      <c r="K26" s="41"/>
      <c r="L26" s="41"/>
      <c r="M26" s="41"/>
      <c r="N26" s="41"/>
      <c r="O26" s="41"/>
      <c r="P26" s="36">
        <f t="shared" si="28"/>
        <v>0</v>
      </c>
      <c r="Q26" s="41"/>
      <c r="R26" s="41"/>
      <c r="S26" s="41"/>
      <c r="T26" s="36">
        <f t="shared" si="29"/>
        <v>0</v>
      </c>
      <c r="U26" s="41"/>
      <c r="V26" s="41"/>
      <c r="W26" s="41"/>
      <c r="X26" s="41"/>
      <c r="Y26" s="41"/>
      <c r="Z26" s="36">
        <f t="shared" si="30"/>
        <v>0</v>
      </c>
      <c r="AA26" s="36">
        <f t="shared" si="0"/>
        <v>0</v>
      </c>
      <c r="AB26" s="67" t="str">
        <f t="shared" si="1"/>
        <v/>
      </c>
      <c r="AC26" s="35"/>
      <c r="AD26" s="41"/>
      <c r="AE26" s="41"/>
      <c r="AF26" s="41">
        <v>1</v>
      </c>
      <c r="AG26" s="41">
        <v>1</v>
      </c>
      <c r="AH26" s="41">
        <v>1</v>
      </c>
      <c r="AI26" s="36">
        <f t="shared" si="31"/>
        <v>3</v>
      </c>
      <c r="AJ26" s="41"/>
      <c r="AK26" s="41"/>
      <c r="AL26" s="41"/>
      <c r="AM26" s="41"/>
      <c r="AN26" s="41"/>
      <c r="AO26" s="36">
        <f t="shared" si="32"/>
        <v>0</v>
      </c>
      <c r="AP26" s="41"/>
      <c r="AQ26" s="41"/>
      <c r="AR26" s="41"/>
      <c r="AS26" s="41"/>
      <c r="AT26" s="41"/>
      <c r="AU26" s="36">
        <f t="shared" si="33"/>
        <v>0</v>
      </c>
      <c r="AV26" s="41"/>
      <c r="AW26" s="41"/>
      <c r="AX26" s="41"/>
      <c r="AY26" s="41"/>
      <c r="AZ26" s="41"/>
      <c r="BA26" s="36">
        <f t="shared" si="34"/>
        <v>0</v>
      </c>
      <c r="BB26" s="36">
        <f t="shared" si="35"/>
        <v>3</v>
      </c>
      <c r="BC26" s="67">
        <f t="shared" si="2"/>
        <v>4.0562515883158851E-4</v>
      </c>
      <c r="BD26" s="35"/>
      <c r="BE26" s="41">
        <v>1</v>
      </c>
      <c r="BF26" s="41">
        <v>2</v>
      </c>
      <c r="BG26" s="41">
        <v>2</v>
      </c>
      <c r="BH26" s="41">
        <v>2</v>
      </c>
      <c r="BI26" s="41">
        <v>2</v>
      </c>
      <c r="BJ26" s="41"/>
      <c r="BK26" s="36">
        <f t="shared" si="3"/>
        <v>9</v>
      </c>
      <c r="BL26" s="41"/>
      <c r="BM26" s="41"/>
      <c r="BN26" s="41"/>
      <c r="BO26" s="41"/>
      <c r="BP26" s="41"/>
      <c r="BQ26" s="36">
        <f t="shared" si="4"/>
        <v>0</v>
      </c>
      <c r="BR26" s="41"/>
      <c r="BS26" s="41"/>
      <c r="BT26" s="41"/>
      <c r="BU26" s="41"/>
      <c r="BV26" s="41"/>
      <c r="BW26" s="36">
        <f t="shared" si="36"/>
        <v>0</v>
      </c>
      <c r="BX26" s="41"/>
      <c r="BY26" s="36">
        <f t="shared" si="37"/>
        <v>0</v>
      </c>
      <c r="BZ26" s="41"/>
      <c r="CA26" s="41"/>
      <c r="CB26" s="41"/>
      <c r="CC26" s="41"/>
      <c r="CD26" s="41"/>
      <c r="CE26" s="36">
        <f t="shared" si="5"/>
        <v>0</v>
      </c>
      <c r="CF26" s="36">
        <f t="shared" si="6"/>
        <v>9</v>
      </c>
      <c r="CG26" s="67">
        <f t="shared" si="7"/>
        <v>9.7254111452178132E-4</v>
      </c>
      <c r="CH26" s="35"/>
      <c r="CI26" s="41"/>
      <c r="CJ26" s="41"/>
      <c r="CK26" s="41"/>
      <c r="CL26" s="41"/>
      <c r="CM26" s="41"/>
      <c r="CN26" s="41">
        <v>15</v>
      </c>
      <c r="CO26" s="36">
        <f t="shared" ref="CO26:CO50" si="61">SUM(CI26:CN26)</f>
        <v>15</v>
      </c>
      <c r="CP26" s="41"/>
      <c r="CQ26" s="41"/>
      <c r="CR26" s="41"/>
      <c r="CS26" s="41"/>
      <c r="CT26" s="41"/>
      <c r="CU26" s="41"/>
      <c r="CV26" s="36">
        <f t="shared" ref="CV26:CV50" si="62">SUM(CP26:CU26)</f>
        <v>0</v>
      </c>
      <c r="CW26" s="41"/>
      <c r="CX26" s="41"/>
      <c r="CY26" s="36">
        <f t="shared" si="10"/>
        <v>0</v>
      </c>
      <c r="CZ26" s="41"/>
      <c r="DA26" s="36">
        <f t="shared" si="11"/>
        <v>0</v>
      </c>
      <c r="DB26" s="41"/>
      <c r="DC26" s="41"/>
      <c r="DD26" s="41"/>
      <c r="DE26" s="41"/>
      <c r="DF26" s="41"/>
      <c r="DG26" s="36">
        <f t="shared" si="12"/>
        <v>0</v>
      </c>
      <c r="DH26" s="36">
        <f t="shared" si="13"/>
        <v>15</v>
      </c>
      <c r="DI26" s="67">
        <f t="shared" si="14"/>
        <v>1.2517067360001647E-3</v>
      </c>
      <c r="DJ26" s="35"/>
      <c r="DK26" s="41"/>
      <c r="DL26" s="41"/>
      <c r="DM26" s="41"/>
      <c r="DN26" s="41"/>
      <c r="DO26" s="41"/>
      <c r="DP26" s="36">
        <f t="shared" si="15"/>
        <v>0</v>
      </c>
      <c r="DQ26" s="41"/>
      <c r="DR26" s="41"/>
      <c r="DS26" s="41"/>
      <c r="DT26" s="41"/>
      <c r="DU26" s="41"/>
      <c r="DV26" s="41"/>
      <c r="DW26" s="41"/>
      <c r="DX26" s="41"/>
      <c r="DY26" s="41"/>
      <c r="DZ26" s="41"/>
      <c r="EA26" s="41"/>
      <c r="EB26" s="41"/>
      <c r="EC26" s="36">
        <f t="shared" si="16"/>
        <v>0</v>
      </c>
      <c r="ED26" s="36">
        <f t="shared" si="27"/>
        <v>0</v>
      </c>
      <c r="EE26" s="67" t="str">
        <f t="shared" si="17"/>
        <v/>
      </c>
      <c r="EF26" s="32"/>
    </row>
    <row r="27" spans="2:136" ht="16.149999999999999" customHeight="1" x14ac:dyDescent="0.25">
      <c r="B27" s="42"/>
      <c r="C27" s="15" t="s">
        <v>28</v>
      </c>
      <c r="D27" s="1"/>
      <c r="E27" s="41"/>
      <c r="F27" s="41"/>
      <c r="G27" s="41">
        <v>0.51075000000000004</v>
      </c>
      <c r="H27" s="41">
        <v>0.62375000000000003</v>
      </c>
      <c r="I27" s="41">
        <v>0.65</v>
      </c>
      <c r="J27" s="41">
        <v>0.83145999999999998</v>
      </c>
      <c r="K27" s="41">
        <v>7.9020000000000001</v>
      </c>
      <c r="L27" s="41">
        <v>8.3111999999999995</v>
      </c>
      <c r="M27" s="41">
        <v>3.8413200000000001</v>
      </c>
      <c r="N27" s="41">
        <v>3.54</v>
      </c>
      <c r="O27" s="41">
        <v>3.6308625000000001</v>
      </c>
      <c r="P27" s="36">
        <f t="shared" si="28"/>
        <v>29.8413425</v>
      </c>
      <c r="Q27" s="41"/>
      <c r="R27" s="41"/>
      <c r="S27" s="41"/>
      <c r="T27" s="36">
        <f t="shared" si="29"/>
        <v>0</v>
      </c>
      <c r="U27" s="41"/>
      <c r="V27" s="41"/>
      <c r="W27" s="41"/>
      <c r="X27" s="41"/>
      <c r="Y27" s="41"/>
      <c r="Z27" s="36">
        <f t="shared" si="30"/>
        <v>0</v>
      </c>
      <c r="AA27" s="36">
        <f t="shared" si="0"/>
        <v>29.8413425</v>
      </c>
      <c r="AB27" s="67">
        <f t="shared" si="1"/>
        <v>7.1151994077028559E-3</v>
      </c>
      <c r="AC27" s="35"/>
      <c r="AD27" s="41">
        <v>3.2533500000000002</v>
      </c>
      <c r="AE27" s="41">
        <v>2.9647380000000001</v>
      </c>
      <c r="AF27" s="41">
        <v>2.942752</v>
      </c>
      <c r="AG27" s="41">
        <v>2.9399820000000001</v>
      </c>
      <c r="AH27" s="41">
        <v>3.2814000000000001</v>
      </c>
      <c r="AI27" s="36">
        <f t="shared" si="31"/>
        <v>15.382222000000001</v>
      </c>
      <c r="AJ27" s="41"/>
      <c r="AK27" s="41"/>
      <c r="AL27" s="41"/>
      <c r="AM27" s="41"/>
      <c r="AN27" s="41"/>
      <c r="AO27" s="36">
        <f t="shared" si="32"/>
        <v>0</v>
      </c>
      <c r="AP27" s="41"/>
      <c r="AQ27" s="41"/>
      <c r="AR27" s="41"/>
      <c r="AS27" s="41"/>
      <c r="AT27" s="41"/>
      <c r="AU27" s="36">
        <f t="shared" si="33"/>
        <v>0</v>
      </c>
      <c r="AV27" s="41"/>
      <c r="AW27" s="41"/>
      <c r="AX27" s="41"/>
      <c r="AY27" s="41"/>
      <c r="AZ27" s="41"/>
      <c r="BA27" s="36">
        <f t="shared" si="34"/>
        <v>0</v>
      </c>
      <c r="BB27" s="36">
        <f t="shared" si="35"/>
        <v>15.382222000000001</v>
      </c>
      <c r="BC27" s="67">
        <f t="shared" si="2"/>
        <v>2.0798054139775854E-3</v>
      </c>
      <c r="BD27" s="35"/>
      <c r="BE27" s="41">
        <v>3.20139</v>
      </c>
      <c r="BF27" s="41">
        <v>3.5327774900000004</v>
      </c>
      <c r="BG27" s="41">
        <v>3.4058999999999999</v>
      </c>
      <c r="BH27" s="41">
        <v>3.3682799999999999</v>
      </c>
      <c r="BI27" s="41">
        <v>3.2463000000000002</v>
      </c>
      <c r="BJ27" s="41"/>
      <c r="BK27" s="36">
        <f t="shared" si="3"/>
        <v>16.75464749</v>
      </c>
      <c r="BL27" s="41"/>
      <c r="BM27" s="41"/>
      <c r="BN27" s="41"/>
      <c r="BO27" s="41"/>
      <c r="BP27" s="41"/>
      <c r="BQ27" s="36">
        <f t="shared" si="4"/>
        <v>0</v>
      </c>
      <c r="BR27" s="41"/>
      <c r="BS27" s="41"/>
      <c r="BT27" s="41"/>
      <c r="BU27" s="41"/>
      <c r="BV27" s="41"/>
      <c r="BW27" s="36">
        <f t="shared" si="36"/>
        <v>0</v>
      </c>
      <c r="BX27" s="41"/>
      <c r="BY27" s="36">
        <f t="shared" si="37"/>
        <v>0</v>
      </c>
      <c r="BZ27" s="41"/>
      <c r="CA27" s="41"/>
      <c r="CB27" s="41"/>
      <c r="CC27" s="41"/>
      <c r="CD27" s="41"/>
      <c r="CE27" s="36">
        <f t="shared" si="5"/>
        <v>0</v>
      </c>
      <c r="CF27" s="36">
        <f t="shared" si="6"/>
        <v>16.75464749</v>
      </c>
      <c r="CG27" s="67">
        <f t="shared" si="7"/>
        <v>1.8105092825937961E-3</v>
      </c>
      <c r="CH27" s="35"/>
      <c r="CI27" s="41"/>
      <c r="CJ27" s="41"/>
      <c r="CK27" s="41"/>
      <c r="CL27" s="41"/>
      <c r="CM27" s="41"/>
      <c r="CN27" s="41">
        <v>21.06</v>
      </c>
      <c r="CO27" s="36">
        <f t="shared" si="61"/>
        <v>21.06</v>
      </c>
      <c r="CP27" s="41"/>
      <c r="CQ27" s="41"/>
      <c r="CR27" s="41"/>
      <c r="CS27" s="41"/>
      <c r="CT27" s="41"/>
      <c r="CU27" s="41"/>
      <c r="CV27" s="36">
        <f t="shared" si="62"/>
        <v>0</v>
      </c>
      <c r="CW27" s="41"/>
      <c r="CX27" s="41"/>
      <c r="CY27" s="36">
        <f t="shared" si="10"/>
        <v>0</v>
      </c>
      <c r="CZ27" s="41"/>
      <c r="DA27" s="36">
        <f t="shared" si="11"/>
        <v>0</v>
      </c>
      <c r="DB27" s="41"/>
      <c r="DC27" s="41"/>
      <c r="DD27" s="41"/>
      <c r="DE27" s="41"/>
      <c r="DF27" s="41"/>
      <c r="DG27" s="36">
        <f t="shared" si="12"/>
        <v>0</v>
      </c>
      <c r="DH27" s="36">
        <f t="shared" si="13"/>
        <v>21.06</v>
      </c>
      <c r="DI27" s="67">
        <f t="shared" si="14"/>
        <v>1.7573962573442313E-3</v>
      </c>
      <c r="DJ27" s="35"/>
      <c r="DK27" s="41"/>
      <c r="DL27" s="41"/>
      <c r="DM27" s="41"/>
      <c r="DN27" s="41"/>
      <c r="DO27" s="41"/>
      <c r="DP27" s="36">
        <f t="shared" si="15"/>
        <v>0</v>
      </c>
      <c r="DQ27" s="41"/>
      <c r="DR27" s="41"/>
      <c r="DS27" s="41"/>
      <c r="DT27" s="41"/>
      <c r="DU27" s="41"/>
      <c r="DV27" s="41"/>
      <c r="DW27" s="41"/>
      <c r="DX27" s="41"/>
      <c r="DY27" s="41"/>
      <c r="DZ27" s="41"/>
      <c r="EA27" s="41"/>
      <c r="EB27" s="41"/>
      <c r="EC27" s="36">
        <f t="shared" si="16"/>
        <v>0</v>
      </c>
      <c r="ED27" s="36">
        <f t="shared" si="27"/>
        <v>0</v>
      </c>
      <c r="EE27" s="67" t="str">
        <f t="shared" si="17"/>
        <v/>
      </c>
      <c r="EF27" s="32"/>
    </row>
    <row r="28" spans="2:136" ht="16.149999999999999" customHeight="1" x14ac:dyDescent="0.25">
      <c r="B28" s="42"/>
      <c r="C28" s="15" t="s">
        <v>29</v>
      </c>
      <c r="D28" s="1"/>
      <c r="E28" s="41"/>
      <c r="F28" s="41"/>
      <c r="G28" s="41"/>
      <c r="H28" s="41"/>
      <c r="I28" s="41"/>
      <c r="J28" s="41"/>
      <c r="K28" s="41"/>
      <c r="L28" s="41"/>
      <c r="M28" s="41"/>
      <c r="N28" s="41"/>
      <c r="O28" s="41"/>
      <c r="P28" s="36">
        <f t="shared" si="28"/>
        <v>0</v>
      </c>
      <c r="Q28" s="41">
        <v>50.215834319999999</v>
      </c>
      <c r="R28" s="41">
        <v>55.7</v>
      </c>
      <c r="S28" s="41">
        <v>52.306981999999998</v>
      </c>
      <c r="T28" s="36">
        <f t="shared" si="29"/>
        <v>158.22281631999999</v>
      </c>
      <c r="U28" s="41">
        <v>3.6641409999999999</v>
      </c>
      <c r="V28" s="41">
        <v>7.3695137215355766</v>
      </c>
      <c r="W28" s="41">
        <v>32.221677995491383</v>
      </c>
      <c r="X28" s="41">
        <v>32.365751282802542</v>
      </c>
      <c r="Y28" s="41">
        <v>31.162228390399996</v>
      </c>
      <c r="Z28" s="36">
        <f t="shared" si="30"/>
        <v>106.7833123902295</v>
      </c>
      <c r="AA28" s="36">
        <f t="shared" si="0"/>
        <v>265.00612871022952</v>
      </c>
      <c r="AB28" s="67">
        <f t="shared" si="1"/>
        <v>6.3186548997809067E-2</v>
      </c>
      <c r="AC28" s="33"/>
      <c r="AD28" s="41"/>
      <c r="AE28" s="41"/>
      <c r="AF28" s="41"/>
      <c r="AG28" s="41"/>
      <c r="AH28" s="41"/>
      <c r="AI28" s="36">
        <f t="shared" si="31"/>
        <v>0</v>
      </c>
      <c r="AJ28" s="41"/>
      <c r="AK28" s="41"/>
      <c r="AL28" s="41"/>
      <c r="AM28" s="41"/>
      <c r="AN28" s="41"/>
      <c r="AO28" s="36">
        <f t="shared" si="32"/>
        <v>0</v>
      </c>
      <c r="AP28" s="41">
        <v>52.415168000000001</v>
      </c>
      <c r="AQ28" s="41">
        <v>52.696072000000001</v>
      </c>
      <c r="AR28" s="41">
        <v>53.170572</v>
      </c>
      <c r="AS28" s="41">
        <v>53.648868</v>
      </c>
      <c r="AT28" s="41">
        <v>54.324556000000001</v>
      </c>
      <c r="AU28" s="36">
        <f t="shared" si="33"/>
        <v>266.25523599999997</v>
      </c>
      <c r="AV28" s="41">
        <v>32.334698680000024</v>
      </c>
      <c r="AW28" s="41">
        <v>31.270598240000044</v>
      </c>
      <c r="AX28" s="41">
        <v>30.442706665000017</v>
      </c>
      <c r="AY28" s="41">
        <v>29.432654813279985</v>
      </c>
      <c r="AZ28" s="41">
        <v>28.267039455000003</v>
      </c>
      <c r="BA28" s="36">
        <f t="shared" si="34"/>
        <v>151.74769785328007</v>
      </c>
      <c r="BB28" s="36">
        <f t="shared" si="35"/>
        <v>418.00293385328007</v>
      </c>
      <c r="BC28" s="67">
        <f t="shared" si="2"/>
        <v>5.6517502145435577E-2</v>
      </c>
      <c r="BD28" s="33"/>
      <c r="BE28" s="41">
        <v>4.2531999999999996</v>
      </c>
      <c r="BF28" s="41">
        <v>14.32920461</v>
      </c>
      <c r="BG28" s="41">
        <v>32.418120000000002</v>
      </c>
      <c r="BH28" s="41">
        <v>31.113600000000002</v>
      </c>
      <c r="BI28" s="41">
        <v>32.569600000000001</v>
      </c>
      <c r="BJ28" s="41"/>
      <c r="BK28" s="36">
        <f t="shared" si="3"/>
        <v>114.68372461000001</v>
      </c>
      <c r="BL28" s="41"/>
      <c r="BM28" s="41"/>
      <c r="BN28" s="41"/>
      <c r="BO28" s="41"/>
      <c r="BP28" s="41"/>
      <c r="BQ28" s="36">
        <f t="shared" si="4"/>
        <v>0</v>
      </c>
      <c r="BR28" s="41">
        <v>54.495376</v>
      </c>
      <c r="BS28" s="41">
        <v>54.666195999999999</v>
      </c>
      <c r="BT28" s="41">
        <v>21.985375679999997</v>
      </c>
      <c r="BU28" s="41">
        <v>0</v>
      </c>
      <c r="BV28" s="41">
        <v>0</v>
      </c>
      <c r="BW28" s="36">
        <f t="shared" si="36"/>
        <v>131.14694768000001</v>
      </c>
      <c r="BX28" s="41">
        <v>0</v>
      </c>
      <c r="BY28" s="36">
        <f t="shared" si="37"/>
        <v>0</v>
      </c>
      <c r="BZ28" s="41">
        <v>27.264572465000004</v>
      </c>
      <c r="CA28" s="41">
        <v>26.652268295000002</v>
      </c>
      <c r="CB28" s="41">
        <v>26.016969315410403</v>
      </c>
      <c r="CC28" s="41">
        <v>25.507020269999998</v>
      </c>
      <c r="CD28" s="41">
        <v>24.995466002999997</v>
      </c>
      <c r="CE28" s="36">
        <f t="shared" si="5"/>
        <v>130.43629634841039</v>
      </c>
      <c r="CF28" s="36">
        <f t="shared" si="6"/>
        <v>376.26696863841039</v>
      </c>
      <c r="CG28" s="67">
        <f t="shared" si="7"/>
        <v>4.0659455226370197E-2</v>
      </c>
      <c r="CH28" s="33"/>
      <c r="CI28" s="41"/>
      <c r="CJ28" s="41"/>
      <c r="CK28" s="41"/>
      <c r="CL28" s="41"/>
      <c r="CM28" s="41"/>
      <c r="CN28" s="41">
        <v>117</v>
      </c>
      <c r="CO28" s="36">
        <f t="shared" si="61"/>
        <v>117</v>
      </c>
      <c r="CP28" s="41"/>
      <c r="CQ28" s="41"/>
      <c r="CR28" s="41"/>
      <c r="CS28" s="41"/>
      <c r="CT28" s="41"/>
      <c r="CU28" s="41"/>
      <c r="CV28" s="36">
        <f t="shared" si="62"/>
        <v>0</v>
      </c>
      <c r="CW28" s="41">
        <v>102.77499999999999</v>
      </c>
      <c r="CX28" s="41"/>
      <c r="CY28" s="36">
        <f t="shared" si="10"/>
        <v>102.77499999999999</v>
      </c>
      <c r="CZ28" s="41"/>
      <c r="DA28" s="36">
        <f t="shared" si="11"/>
        <v>0</v>
      </c>
      <c r="DB28" s="41">
        <v>35.044469999999997</v>
      </c>
      <c r="DC28" s="41">
        <v>35.044469999999997</v>
      </c>
      <c r="DD28" s="41">
        <v>35.044469999999997</v>
      </c>
      <c r="DE28" s="41">
        <v>35.044469999999997</v>
      </c>
      <c r="DF28" s="41">
        <v>35.044469999999997</v>
      </c>
      <c r="DG28" s="36">
        <f t="shared" si="12"/>
        <v>175.22234999999998</v>
      </c>
      <c r="DH28" s="36">
        <f t="shared" si="13"/>
        <v>394.99734999999998</v>
      </c>
      <c r="DI28" s="67">
        <f t="shared" si="14"/>
        <v>3.2961389579814308E-2</v>
      </c>
      <c r="DJ28" s="33"/>
      <c r="DK28" s="41"/>
      <c r="DL28" s="41"/>
      <c r="DM28" s="41"/>
      <c r="DN28" s="41"/>
      <c r="DO28" s="41">
        <v>0</v>
      </c>
      <c r="DP28" s="36">
        <f t="shared" si="15"/>
        <v>0</v>
      </c>
      <c r="DQ28" s="41">
        <v>33.648000000000003</v>
      </c>
      <c r="DR28" s="41">
        <v>33.648000000000003</v>
      </c>
      <c r="DS28" s="41">
        <v>33.648000000000003</v>
      </c>
      <c r="DT28" s="41">
        <v>33.648000000000003</v>
      </c>
      <c r="DU28" s="41">
        <v>33.648000000000003</v>
      </c>
      <c r="DV28" s="41"/>
      <c r="DW28" s="41"/>
      <c r="DX28" s="41"/>
      <c r="DY28" s="41"/>
      <c r="DZ28" s="41"/>
      <c r="EA28" s="41"/>
      <c r="EB28" s="41"/>
      <c r="EC28" s="36">
        <f t="shared" si="16"/>
        <v>168.24</v>
      </c>
      <c r="ED28" s="36">
        <f t="shared" si="27"/>
        <v>168.24</v>
      </c>
      <c r="EE28" s="67">
        <f t="shared" si="17"/>
        <v>0.17016222406365136</v>
      </c>
      <c r="EF28" s="32"/>
    </row>
    <row r="29" spans="2:136" ht="16.149999999999999" customHeight="1" x14ac:dyDescent="0.25">
      <c r="B29" s="42"/>
      <c r="C29" s="15" t="s">
        <v>30</v>
      </c>
      <c r="D29" s="1"/>
      <c r="E29" s="41"/>
      <c r="F29" s="41"/>
      <c r="G29" s="41"/>
      <c r="H29" s="41"/>
      <c r="I29" s="41"/>
      <c r="J29" s="41"/>
      <c r="K29" s="41"/>
      <c r="L29" s="41"/>
      <c r="M29" s="41"/>
      <c r="N29" s="41"/>
      <c r="O29" s="41"/>
      <c r="P29" s="36">
        <f t="shared" si="28"/>
        <v>0</v>
      </c>
      <c r="Q29" s="41"/>
      <c r="R29" s="41"/>
      <c r="S29" s="41"/>
      <c r="T29" s="36">
        <f t="shared" si="29"/>
        <v>0</v>
      </c>
      <c r="U29" s="41"/>
      <c r="V29" s="41"/>
      <c r="W29" s="41"/>
      <c r="X29" s="41"/>
      <c r="Y29" s="41"/>
      <c r="Z29" s="36">
        <f t="shared" si="30"/>
        <v>0</v>
      </c>
      <c r="AA29" s="36">
        <f t="shared" si="0"/>
        <v>0</v>
      </c>
      <c r="AB29" s="67" t="str">
        <f t="shared" si="1"/>
        <v/>
      </c>
      <c r="AC29" s="35"/>
      <c r="AD29" s="41">
        <v>9.3478259999999995</v>
      </c>
      <c r="AE29" s="41">
        <v>9.0673919999999999</v>
      </c>
      <c r="AF29" s="41">
        <v>9.0673919999999999</v>
      </c>
      <c r="AG29" s="41">
        <v>8.6844629999999992</v>
      </c>
      <c r="AH29" s="41">
        <v>17.550746</v>
      </c>
      <c r="AI29" s="36">
        <f t="shared" si="31"/>
        <v>53.717819000000006</v>
      </c>
      <c r="AJ29" s="41"/>
      <c r="AK29" s="41"/>
      <c r="AL29" s="41"/>
      <c r="AM29" s="41"/>
      <c r="AN29" s="41"/>
      <c r="AO29" s="36">
        <f t="shared" si="32"/>
        <v>0</v>
      </c>
      <c r="AP29" s="41"/>
      <c r="AQ29" s="41"/>
      <c r="AR29" s="41"/>
      <c r="AS29" s="41"/>
      <c r="AT29" s="41"/>
      <c r="AU29" s="36">
        <f t="shared" si="33"/>
        <v>0</v>
      </c>
      <c r="AV29" s="41"/>
      <c r="AW29" s="41"/>
      <c r="AX29" s="41"/>
      <c r="AY29" s="41"/>
      <c r="AZ29" s="41"/>
      <c r="BA29" s="36">
        <f t="shared" si="34"/>
        <v>0</v>
      </c>
      <c r="BB29" s="36">
        <f t="shared" si="35"/>
        <v>53.717819000000006</v>
      </c>
      <c r="BC29" s="67">
        <f t="shared" si="2"/>
        <v>7.2630996213205092E-3</v>
      </c>
      <c r="BD29" s="35"/>
      <c r="BE29" s="41">
        <v>18.744266</v>
      </c>
      <c r="BF29" s="41">
        <v>19</v>
      </c>
      <c r="BG29" s="41">
        <v>18.999998999999999</v>
      </c>
      <c r="BH29" s="41">
        <v>19.189285000000002</v>
      </c>
      <c r="BI29" s="41">
        <v>18.810715999999999</v>
      </c>
      <c r="BJ29" s="41"/>
      <c r="BK29" s="36">
        <f t="shared" si="3"/>
        <v>94.744265999999996</v>
      </c>
      <c r="BL29" s="41"/>
      <c r="BM29" s="41"/>
      <c r="BN29" s="41"/>
      <c r="BO29" s="41"/>
      <c r="BP29" s="41"/>
      <c r="BQ29" s="36">
        <f t="shared" si="4"/>
        <v>0</v>
      </c>
      <c r="BR29" s="41"/>
      <c r="BS29" s="41"/>
      <c r="BT29" s="41"/>
      <c r="BU29" s="41"/>
      <c r="BV29" s="41"/>
      <c r="BW29" s="36">
        <f t="shared" si="36"/>
        <v>0</v>
      </c>
      <c r="BX29" s="41"/>
      <c r="BY29" s="36">
        <f t="shared" si="37"/>
        <v>0</v>
      </c>
      <c r="BZ29" s="41"/>
      <c r="CA29" s="41"/>
      <c r="CB29" s="41"/>
      <c r="CC29" s="41"/>
      <c r="CD29" s="41"/>
      <c r="CE29" s="36">
        <f t="shared" si="5"/>
        <v>0</v>
      </c>
      <c r="CF29" s="36">
        <f t="shared" si="6"/>
        <v>94.744265999999996</v>
      </c>
      <c r="CG29" s="67">
        <f t="shared" si="7"/>
        <v>1.0238077116687568E-2</v>
      </c>
      <c r="CH29" s="35"/>
      <c r="CI29" s="41"/>
      <c r="CJ29" s="41"/>
      <c r="CK29" s="41"/>
      <c r="CL29" s="41"/>
      <c r="CM29" s="41"/>
      <c r="CN29" s="41">
        <v>167</v>
      </c>
      <c r="CO29" s="36">
        <f t="shared" si="61"/>
        <v>167</v>
      </c>
      <c r="CP29" s="41"/>
      <c r="CQ29" s="41"/>
      <c r="CR29" s="41"/>
      <c r="CS29" s="41"/>
      <c r="CT29" s="41"/>
      <c r="CU29" s="41">
        <v>3</v>
      </c>
      <c r="CV29" s="36">
        <f t="shared" si="62"/>
        <v>3</v>
      </c>
      <c r="CW29" s="41">
        <v>130</v>
      </c>
      <c r="CX29" s="41"/>
      <c r="CY29" s="36">
        <f t="shared" si="10"/>
        <v>130</v>
      </c>
      <c r="CZ29" s="41"/>
      <c r="DA29" s="36">
        <f t="shared" si="11"/>
        <v>0</v>
      </c>
      <c r="DB29" s="41"/>
      <c r="DC29" s="41"/>
      <c r="DD29" s="41"/>
      <c r="DE29" s="41"/>
      <c r="DF29" s="41"/>
      <c r="DG29" s="36">
        <f t="shared" si="12"/>
        <v>0</v>
      </c>
      <c r="DH29" s="36">
        <f t="shared" si="13"/>
        <v>300</v>
      </c>
      <c r="DI29" s="67">
        <f t="shared" si="14"/>
        <v>2.5034134720003296E-2</v>
      </c>
      <c r="DJ29" s="35"/>
      <c r="DK29" s="41"/>
      <c r="DL29" s="41"/>
      <c r="DM29" s="41"/>
      <c r="DN29" s="41"/>
      <c r="DO29" s="41"/>
      <c r="DP29" s="36">
        <f t="shared" si="15"/>
        <v>0</v>
      </c>
      <c r="DQ29" s="41"/>
      <c r="DR29" s="41"/>
      <c r="DS29" s="41"/>
      <c r="DT29" s="41"/>
      <c r="DU29" s="41"/>
      <c r="DV29" s="41"/>
      <c r="DW29" s="41"/>
      <c r="DX29" s="41"/>
      <c r="DY29" s="41"/>
      <c r="DZ29" s="41"/>
      <c r="EA29" s="41"/>
      <c r="EB29" s="41"/>
      <c r="EC29" s="36">
        <f t="shared" si="16"/>
        <v>0</v>
      </c>
      <c r="ED29" s="36">
        <f t="shared" si="27"/>
        <v>0</v>
      </c>
      <c r="EE29" s="67" t="str">
        <f t="shared" si="17"/>
        <v/>
      </c>
      <c r="EF29" s="32"/>
    </row>
    <row r="30" spans="2:136" s="32" customFormat="1" ht="15.75" customHeight="1" x14ac:dyDescent="0.25">
      <c r="B30" s="42"/>
      <c r="C30" s="15" t="s">
        <v>31</v>
      </c>
      <c r="D30" s="1"/>
      <c r="E30" s="41"/>
      <c r="F30" s="41"/>
      <c r="G30" s="41"/>
      <c r="H30" s="41"/>
      <c r="I30" s="41"/>
      <c r="J30" s="41"/>
      <c r="K30" s="41"/>
      <c r="L30" s="41"/>
      <c r="M30" s="41"/>
      <c r="N30" s="41"/>
      <c r="O30" s="41"/>
      <c r="P30" s="36">
        <f>SUM(E30:O30)</f>
        <v>0</v>
      </c>
      <c r="Q30" s="41"/>
      <c r="R30" s="41"/>
      <c r="S30" s="41"/>
      <c r="T30" s="36">
        <f>SUM(Q30:S30)</f>
        <v>0</v>
      </c>
      <c r="U30" s="41"/>
      <c r="V30" s="41"/>
      <c r="W30" s="41"/>
      <c r="X30" s="41"/>
      <c r="Y30" s="41"/>
      <c r="Z30" s="36">
        <f>SUM(U30:Y30)</f>
        <v>0</v>
      </c>
      <c r="AA30" s="36">
        <f t="shared" si="0"/>
        <v>0</v>
      </c>
      <c r="AB30" s="67" t="str">
        <f t="shared" si="1"/>
        <v/>
      </c>
      <c r="AC30" s="35"/>
      <c r="AD30" s="41"/>
      <c r="AE30" s="41"/>
      <c r="AF30" s="41"/>
      <c r="AG30" s="41"/>
      <c r="AH30" s="41"/>
      <c r="AI30" s="36">
        <f>SUM(AD30:AH30)</f>
        <v>0</v>
      </c>
      <c r="AJ30" s="41"/>
      <c r="AK30" s="41"/>
      <c r="AL30" s="41"/>
      <c r="AM30" s="41"/>
      <c r="AN30" s="41"/>
      <c r="AO30" s="36">
        <f>SUM(AJ30:AN30)</f>
        <v>0</v>
      </c>
      <c r="AP30" s="41"/>
      <c r="AQ30" s="41"/>
      <c r="AR30" s="41"/>
      <c r="AS30" s="41"/>
      <c r="AT30" s="41"/>
      <c r="AU30" s="36">
        <f>SUM(AP30:AT30)</f>
        <v>0</v>
      </c>
      <c r="AV30" s="41"/>
      <c r="AW30" s="41"/>
      <c r="AX30" s="41"/>
      <c r="AY30" s="41"/>
      <c r="AZ30" s="41"/>
      <c r="BA30" s="36">
        <f>SUM(AV30:AZ30)</f>
        <v>0</v>
      </c>
      <c r="BB30" s="36">
        <f>SUM(AI30,AO30,AU30,BA30)</f>
        <v>0</v>
      </c>
      <c r="BC30" s="67" t="str">
        <f t="shared" si="2"/>
        <v/>
      </c>
      <c r="BD30" s="35"/>
      <c r="BE30" s="41">
        <v>2.5</v>
      </c>
      <c r="BF30" s="41">
        <v>5</v>
      </c>
      <c r="BG30" s="41">
        <v>5</v>
      </c>
      <c r="BH30" s="41">
        <v>5</v>
      </c>
      <c r="BI30" s="41">
        <v>5</v>
      </c>
      <c r="BJ30" s="41"/>
      <c r="BK30" s="36">
        <f t="shared" si="3"/>
        <v>22.5</v>
      </c>
      <c r="BL30" s="41"/>
      <c r="BM30" s="41"/>
      <c r="BN30" s="41"/>
      <c r="BO30" s="41"/>
      <c r="BP30" s="41"/>
      <c r="BQ30" s="36">
        <f t="shared" si="4"/>
        <v>0</v>
      </c>
      <c r="BR30" s="41"/>
      <c r="BS30" s="41"/>
      <c r="BT30" s="41"/>
      <c r="BU30" s="41"/>
      <c r="BV30" s="41"/>
      <c r="BW30" s="36">
        <f>SUM(BR30:BV30)</f>
        <v>0</v>
      </c>
      <c r="BX30" s="41"/>
      <c r="BY30" s="36">
        <f t="shared" si="37"/>
        <v>0</v>
      </c>
      <c r="BZ30" s="41"/>
      <c r="CA30" s="41"/>
      <c r="CB30" s="41"/>
      <c r="CC30" s="41"/>
      <c r="CD30" s="41"/>
      <c r="CE30" s="36">
        <f t="shared" si="5"/>
        <v>0</v>
      </c>
      <c r="CF30" s="36">
        <f t="shared" si="6"/>
        <v>22.5</v>
      </c>
      <c r="CG30" s="67">
        <f t="shared" si="7"/>
        <v>2.4313527863044533E-3</v>
      </c>
      <c r="CH30" s="35"/>
      <c r="CI30" s="41"/>
      <c r="CJ30" s="41"/>
      <c r="CK30" s="41"/>
      <c r="CL30" s="41"/>
      <c r="CM30" s="41"/>
      <c r="CN30" s="41"/>
      <c r="CO30" s="36">
        <f t="shared" si="61"/>
        <v>0</v>
      </c>
      <c r="CP30" s="41"/>
      <c r="CQ30" s="41"/>
      <c r="CR30" s="41"/>
      <c r="CS30" s="41"/>
      <c r="CT30" s="41"/>
      <c r="CU30" s="41"/>
      <c r="CV30" s="36">
        <f t="shared" si="62"/>
        <v>0</v>
      </c>
      <c r="CW30" s="41">
        <v>152.5</v>
      </c>
      <c r="CX30" s="41"/>
      <c r="CY30" s="36">
        <f t="shared" si="10"/>
        <v>152.5</v>
      </c>
      <c r="CZ30" s="41"/>
      <c r="DA30" s="36">
        <f t="shared" si="11"/>
        <v>0</v>
      </c>
      <c r="DB30" s="41"/>
      <c r="DC30" s="41"/>
      <c r="DD30" s="41"/>
      <c r="DE30" s="41"/>
      <c r="DF30" s="41"/>
      <c r="DG30" s="36">
        <f t="shared" si="12"/>
        <v>0</v>
      </c>
      <c r="DH30" s="36">
        <f t="shared" si="13"/>
        <v>152.5</v>
      </c>
      <c r="DI30" s="67">
        <f t="shared" si="14"/>
        <v>1.2725685149335008E-2</v>
      </c>
      <c r="DJ30" s="35"/>
      <c r="DK30" s="41"/>
      <c r="DL30" s="41"/>
      <c r="DM30" s="41"/>
      <c r="DN30" s="41"/>
      <c r="DO30" s="41"/>
      <c r="DP30" s="36">
        <f t="shared" si="15"/>
        <v>0</v>
      </c>
      <c r="DQ30" s="41"/>
      <c r="DR30" s="41"/>
      <c r="DS30" s="41"/>
      <c r="DT30" s="41"/>
      <c r="DU30" s="41"/>
      <c r="DV30" s="41"/>
      <c r="DW30" s="41"/>
      <c r="DX30" s="41"/>
      <c r="DY30" s="41"/>
      <c r="DZ30" s="41"/>
      <c r="EA30" s="41"/>
      <c r="EB30" s="41"/>
      <c r="EC30" s="36">
        <f t="shared" si="16"/>
        <v>0</v>
      </c>
      <c r="ED30" s="36">
        <f t="shared" si="27"/>
        <v>0</v>
      </c>
      <c r="EE30" s="67" t="str">
        <f t="shared" si="17"/>
        <v/>
      </c>
    </row>
    <row r="31" spans="2:136" s="32" customFormat="1" x14ac:dyDescent="0.25">
      <c r="B31" s="42"/>
      <c r="C31" s="15" t="s">
        <v>110</v>
      </c>
      <c r="D31" s="1"/>
      <c r="E31" s="41"/>
      <c r="F31" s="41"/>
      <c r="G31" s="41"/>
      <c r="H31" s="41"/>
      <c r="I31" s="41"/>
      <c r="J31" s="41"/>
      <c r="K31" s="41"/>
      <c r="L31" s="41"/>
      <c r="M31" s="41"/>
      <c r="N31" s="41"/>
      <c r="O31" s="41"/>
      <c r="P31" s="36">
        <f>SUM(E31:O31)</f>
        <v>0</v>
      </c>
      <c r="Q31" s="41"/>
      <c r="R31" s="41"/>
      <c r="S31" s="41"/>
      <c r="T31" s="36">
        <f>SUM(Q31:S31)</f>
        <v>0</v>
      </c>
      <c r="U31" s="41"/>
      <c r="V31" s="41"/>
      <c r="W31" s="41"/>
      <c r="X31" s="41"/>
      <c r="Y31" s="41"/>
      <c r="Z31" s="36">
        <f>SUM(U31:Y31)</f>
        <v>0</v>
      </c>
      <c r="AA31" s="36">
        <f t="shared" si="0"/>
        <v>0</v>
      </c>
      <c r="AB31" s="67" t="str">
        <f t="shared" si="1"/>
        <v/>
      </c>
      <c r="AC31" s="35"/>
      <c r="AD31" s="41"/>
      <c r="AE31" s="41"/>
      <c r="AF31" s="41"/>
      <c r="AG31" s="41"/>
      <c r="AH31" s="41"/>
      <c r="AI31" s="36">
        <f>SUM(AD31:AH31)</f>
        <v>0</v>
      </c>
      <c r="AJ31" s="41"/>
      <c r="AK31" s="41"/>
      <c r="AL31" s="41"/>
      <c r="AM31" s="41"/>
      <c r="AN31" s="41"/>
      <c r="AO31" s="36">
        <f>SUM(AJ31:AN31)</f>
        <v>0</v>
      </c>
      <c r="AP31" s="41"/>
      <c r="AQ31" s="41"/>
      <c r="AR31" s="41"/>
      <c r="AS31" s="41"/>
      <c r="AT31" s="41"/>
      <c r="AU31" s="36">
        <f>SUM(AP31:AT31)</f>
        <v>0</v>
      </c>
      <c r="AV31" s="41"/>
      <c r="AW31" s="41"/>
      <c r="AX31" s="41"/>
      <c r="AY31" s="41"/>
      <c r="AZ31" s="41"/>
      <c r="BA31" s="36">
        <f>SUM(AV31:AZ31)</f>
        <v>0</v>
      </c>
      <c r="BB31" s="36">
        <f>SUM(AI31,AO31,AU31,BA31)</f>
        <v>0</v>
      </c>
      <c r="BC31" s="67" t="str">
        <f t="shared" si="2"/>
        <v/>
      </c>
      <c r="BD31" s="35"/>
      <c r="BE31" s="41"/>
      <c r="BF31" s="41"/>
      <c r="BG31" s="41"/>
      <c r="BH31" s="41">
        <v>0.5</v>
      </c>
      <c r="BI31" s="41">
        <v>0.5</v>
      </c>
      <c r="BJ31" s="41"/>
      <c r="BK31" s="36">
        <f t="shared" si="3"/>
        <v>1</v>
      </c>
      <c r="BL31" s="41"/>
      <c r="BM31" s="41"/>
      <c r="BN31" s="41"/>
      <c r="BO31" s="41"/>
      <c r="BP31" s="41"/>
      <c r="BQ31" s="36">
        <f t="shared" si="4"/>
        <v>0</v>
      </c>
      <c r="BR31" s="41"/>
      <c r="BS31" s="41"/>
      <c r="BT31" s="41"/>
      <c r="BU31" s="41"/>
      <c r="BV31" s="41"/>
      <c r="BW31" s="36">
        <f>SUM(BR31:BV31)</f>
        <v>0</v>
      </c>
      <c r="BX31" s="41"/>
      <c r="BY31" s="36">
        <f t="shared" si="37"/>
        <v>0</v>
      </c>
      <c r="BZ31" s="41"/>
      <c r="CA31" s="41"/>
      <c r="CB31" s="41"/>
      <c r="CC31" s="41"/>
      <c r="CD31" s="41"/>
      <c r="CE31" s="36">
        <f t="shared" si="5"/>
        <v>0</v>
      </c>
      <c r="CF31" s="36">
        <f t="shared" si="6"/>
        <v>1</v>
      </c>
      <c r="CG31" s="67">
        <f t="shared" si="7"/>
        <v>1.0806012383575348E-4</v>
      </c>
      <c r="CH31" s="35"/>
      <c r="CI31" s="41"/>
      <c r="CJ31" s="41"/>
      <c r="CK31" s="41"/>
      <c r="CL31" s="41"/>
      <c r="CM31" s="41"/>
      <c r="CN31" s="41"/>
      <c r="CO31" s="36">
        <f t="shared" si="61"/>
        <v>0</v>
      </c>
      <c r="CP31" s="41"/>
      <c r="CQ31" s="41"/>
      <c r="CR31" s="41"/>
      <c r="CS31" s="41"/>
      <c r="CT31" s="41"/>
      <c r="CU31" s="41"/>
      <c r="CV31" s="36">
        <f t="shared" si="62"/>
        <v>0</v>
      </c>
      <c r="CW31" s="41">
        <v>10</v>
      </c>
      <c r="CX31" s="41"/>
      <c r="CY31" s="36">
        <f t="shared" si="10"/>
        <v>10</v>
      </c>
      <c r="CZ31" s="41"/>
      <c r="DA31" s="36">
        <f t="shared" si="11"/>
        <v>0</v>
      </c>
      <c r="DB31" s="41"/>
      <c r="DC31" s="41"/>
      <c r="DD31" s="41"/>
      <c r="DE31" s="41"/>
      <c r="DF31" s="41"/>
      <c r="DG31" s="36">
        <f t="shared" si="12"/>
        <v>0</v>
      </c>
      <c r="DH31" s="36">
        <f t="shared" si="13"/>
        <v>10</v>
      </c>
      <c r="DI31" s="67">
        <f t="shared" si="14"/>
        <v>8.3447115733344319E-4</v>
      </c>
      <c r="DJ31" s="35"/>
      <c r="DK31" s="41"/>
      <c r="DL31" s="41"/>
      <c r="DM31" s="41"/>
      <c r="DN31" s="41"/>
      <c r="DO31" s="41"/>
      <c r="DP31" s="36">
        <f t="shared" si="15"/>
        <v>0</v>
      </c>
      <c r="DQ31" s="41"/>
      <c r="DR31" s="41"/>
      <c r="DS31" s="41"/>
      <c r="DT31" s="41"/>
      <c r="DU31" s="41"/>
      <c r="DV31" s="41"/>
      <c r="DW31" s="41"/>
      <c r="DX31" s="41"/>
      <c r="DY31" s="41"/>
      <c r="DZ31" s="41"/>
      <c r="EA31" s="41"/>
      <c r="EB31" s="41"/>
      <c r="EC31" s="36">
        <f t="shared" si="16"/>
        <v>0</v>
      </c>
      <c r="ED31" s="36">
        <f t="shared" si="27"/>
        <v>0</v>
      </c>
      <c r="EE31" s="67" t="str">
        <f t="shared" si="17"/>
        <v/>
      </c>
    </row>
    <row r="32" spans="2:136" x14ac:dyDescent="0.25">
      <c r="B32" s="42"/>
      <c r="C32" s="15" t="s">
        <v>32</v>
      </c>
      <c r="D32" s="1"/>
      <c r="E32" s="41"/>
      <c r="F32" s="41"/>
      <c r="G32" s="41"/>
      <c r="H32" s="41"/>
      <c r="I32" s="41"/>
      <c r="J32" s="41">
        <v>0.64515</v>
      </c>
      <c r="K32" s="41">
        <v>1.318775</v>
      </c>
      <c r="L32" s="41">
        <v>0.81184000000000001</v>
      </c>
      <c r="M32" s="41">
        <v>1.4229000000000001</v>
      </c>
      <c r="N32" s="41">
        <v>1.1912400000000001</v>
      </c>
      <c r="O32" s="41">
        <v>1.1004400000000001</v>
      </c>
      <c r="P32" s="36">
        <f t="shared" si="28"/>
        <v>6.4903450000000005</v>
      </c>
      <c r="Q32" s="41"/>
      <c r="R32" s="41"/>
      <c r="S32" s="41"/>
      <c r="T32" s="36">
        <f t="shared" si="29"/>
        <v>0</v>
      </c>
      <c r="U32" s="41"/>
      <c r="V32" s="41"/>
      <c r="W32" s="41"/>
      <c r="X32" s="41"/>
      <c r="Y32" s="41"/>
      <c r="Z32" s="36">
        <f t="shared" si="30"/>
        <v>0</v>
      </c>
      <c r="AA32" s="36">
        <f t="shared" si="0"/>
        <v>6.4903450000000005</v>
      </c>
      <c r="AB32" s="67">
        <f t="shared" si="1"/>
        <v>1.5475208228244823E-3</v>
      </c>
      <c r="AC32" s="35"/>
      <c r="AD32" s="41">
        <v>1.18612754</v>
      </c>
      <c r="AE32" s="41">
        <v>1.0752701</v>
      </c>
      <c r="AF32" s="41">
        <v>1.0590259</v>
      </c>
      <c r="AG32" s="41">
        <v>1.1205939599999999</v>
      </c>
      <c r="AH32" s="41">
        <v>0.92074766000000008</v>
      </c>
      <c r="AI32" s="36">
        <f t="shared" si="31"/>
        <v>5.36176516</v>
      </c>
      <c r="AJ32" s="41"/>
      <c r="AK32" s="41"/>
      <c r="AL32" s="41"/>
      <c r="AM32" s="41"/>
      <c r="AN32" s="41"/>
      <c r="AO32" s="36">
        <f t="shared" si="32"/>
        <v>0</v>
      </c>
      <c r="AP32" s="41"/>
      <c r="AQ32" s="41"/>
      <c r="AR32" s="41"/>
      <c r="AS32" s="41"/>
      <c r="AT32" s="41"/>
      <c r="AU32" s="36">
        <f t="shared" si="33"/>
        <v>0</v>
      </c>
      <c r="AV32" s="41"/>
      <c r="AW32" s="41"/>
      <c r="AX32" s="41"/>
      <c r="AY32" s="41"/>
      <c r="AZ32" s="41"/>
      <c r="BA32" s="36">
        <f t="shared" si="34"/>
        <v>0</v>
      </c>
      <c r="BB32" s="36">
        <f t="shared" si="35"/>
        <v>5.36176516</v>
      </c>
      <c r="BC32" s="67">
        <f t="shared" si="2"/>
        <v>7.2495561488089251E-4</v>
      </c>
      <c r="BD32" s="35"/>
      <c r="BE32" s="41">
        <v>0.89615856999999999</v>
      </c>
      <c r="BF32" s="41">
        <v>0.863788</v>
      </c>
      <c r="BG32" s="41">
        <v>0.91593999999999998</v>
      </c>
      <c r="BH32" s="41">
        <v>0.88240200000000002</v>
      </c>
      <c r="BI32" s="41">
        <v>0.94431200000000004</v>
      </c>
      <c r="BJ32" s="41"/>
      <c r="BK32" s="36">
        <f t="shared" si="3"/>
        <v>4.5026005700000002</v>
      </c>
      <c r="BL32" s="41"/>
      <c r="BM32" s="41"/>
      <c r="BN32" s="41"/>
      <c r="BO32" s="41"/>
      <c r="BP32" s="41"/>
      <c r="BQ32" s="36">
        <f t="shared" si="4"/>
        <v>0</v>
      </c>
      <c r="BR32" s="41"/>
      <c r="BS32" s="41"/>
      <c r="BT32" s="41"/>
      <c r="BU32" s="41"/>
      <c r="BV32" s="41"/>
      <c r="BW32" s="36">
        <f t="shared" si="36"/>
        <v>0</v>
      </c>
      <c r="BX32" s="41"/>
      <c r="BY32" s="36">
        <f t="shared" si="37"/>
        <v>0</v>
      </c>
      <c r="BZ32" s="41"/>
      <c r="CA32" s="41"/>
      <c r="CB32" s="41"/>
      <c r="CC32" s="41"/>
      <c r="CD32" s="41"/>
      <c r="CE32" s="36">
        <f t="shared" si="5"/>
        <v>0</v>
      </c>
      <c r="CF32" s="36">
        <f t="shared" si="6"/>
        <v>4.5026005700000002</v>
      </c>
      <c r="CG32" s="67">
        <f t="shared" si="7"/>
        <v>4.8655157517713422E-4</v>
      </c>
      <c r="CH32" s="35"/>
      <c r="CI32" s="41">
        <v>1.17</v>
      </c>
      <c r="CJ32" s="41">
        <v>1.17</v>
      </c>
      <c r="CK32" s="41">
        <v>1.17</v>
      </c>
      <c r="CL32" s="41">
        <v>1.17</v>
      </c>
      <c r="CM32" s="41">
        <v>1.17</v>
      </c>
      <c r="CN32" s="41"/>
      <c r="CO32" s="36">
        <f t="shared" si="61"/>
        <v>5.85</v>
      </c>
      <c r="CP32" s="41"/>
      <c r="CQ32" s="41"/>
      <c r="CR32" s="41"/>
      <c r="CS32" s="41"/>
      <c r="CT32" s="41"/>
      <c r="CU32" s="41"/>
      <c r="CV32" s="36">
        <f t="shared" si="62"/>
        <v>0</v>
      </c>
      <c r="CW32" s="41"/>
      <c r="CX32" s="41"/>
      <c r="CY32" s="36">
        <f t="shared" si="10"/>
        <v>0</v>
      </c>
      <c r="CZ32" s="41"/>
      <c r="DA32" s="36">
        <f t="shared" si="11"/>
        <v>0</v>
      </c>
      <c r="DB32" s="41"/>
      <c r="DC32" s="41"/>
      <c r="DD32" s="41"/>
      <c r="DE32" s="41"/>
      <c r="DF32" s="41"/>
      <c r="DG32" s="36">
        <f t="shared" si="12"/>
        <v>0</v>
      </c>
      <c r="DH32" s="36">
        <f t="shared" si="13"/>
        <v>5.85</v>
      </c>
      <c r="DI32" s="67">
        <f t="shared" si="14"/>
        <v>4.8816562704006423E-4</v>
      </c>
      <c r="DJ32" s="35"/>
      <c r="DK32" s="41"/>
      <c r="DL32" s="41"/>
      <c r="DM32" s="41"/>
      <c r="DN32" s="41"/>
      <c r="DO32" s="41"/>
      <c r="DP32" s="36">
        <f t="shared" si="15"/>
        <v>0</v>
      </c>
      <c r="DQ32" s="41"/>
      <c r="DR32" s="41"/>
      <c r="DS32" s="41"/>
      <c r="DT32" s="41"/>
      <c r="DU32" s="41"/>
      <c r="DV32" s="41"/>
      <c r="DW32" s="41"/>
      <c r="DX32" s="41"/>
      <c r="DY32" s="41"/>
      <c r="DZ32" s="41"/>
      <c r="EA32" s="41"/>
      <c r="EB32" s="41"/>
      <c r="EC32" s="36">
        <f t="shared" si="16"/>
        <v>0</v>
      </c>
      <c r="ED32" s="36">
        <f t="shared" si="27"/>
        <v>0</v>
      </c>
      <c r="EE32" s="67" t="str">
        <f t="shared" si="17"/>
        <v/>
      </c>
      <c r="EF32" s="32"/>
    </row>
    <row r="33" spans="2:136" s="32" customFormat="1" x14ac:dyDescent="0.25">
      <c r="B33" s="42"/>
      <c r="C33" s="15" t="s">
        <v>128</v>
      </c>
      <c r="D33" s="1"/>
      <c r="E33" s="41"/>
      <c r="F33" s="41"/>
      <c r="G33" s="41"/>
      <c r="H33" s="41"/>
      <c r="I33" s="41"/>
      <c r="J33" s="41"/>
      <c r="K33" s="41"/>
      <c r="L33" s="41"/>
      <c r="M33" s="41"/>
      <c r="N33" s="41"/>
      <c r="O33" s="41"/>
      <c r="P33" s="36">
        <f t="shared" ref="P33" si="63">SUM(E33:O33)</f>
        <v>0</v>
      </c>
      <c r="Q33" s="41"/>
      <c r="R33" s="41"/>
      <c r="S33" s="41"/>
      <c r="T33" s="36">
        <f t="shared" ref="T33" si="64">SUM(Q33:S33)</f>
        <v>0</v>
      </c>
      <c r="U33" s="41"/>
      <c r="V33" s="41"/>
      <c r="W33" s="41"/>
      <c r="X33" s="41"/>
      <c r="Y33" s="41"/>
      <c r="Z33" s="36">
        <f>SUM(U33:Y33)</f>
        <v>0</v>
      </c>
      <c r="AA33" s="36">
        <f t="shared" si="0"/>
        <v>0</v>
      </c>
      <c r="AB33" s="67" t="str">
        <f t="shared" si="1"/>
        <v/>
      </c>
      <c r="AC33" s="35"/>
      <c r="AD33" s="41"/>
      <c r="AE33" s="41"/>
      <c r="AF33" s="41"/>
      <c r="AG33" s="41"/>
      <c r="AH33" s="41"/>
      <c r="AI33" s="36">
        <f t="shared" ref="AI33" si="65">SUM(AD33:AH33)</f>
        <v>0</v>
      </c>
      <c r="AJ33" s="41"/>
      <c r="AK33" s="41"/>
      <c r="AL33" s="41"/>
      <c r="AM33" s="41"/>
      <c r="AN33" s="41"/>
      <c r="AO33" s="36">
        <f t="shared" ref="AO33" si="66">SUM(AJ33:AN33)</f>
        <v>0</v>
      </c>
      <c r="AP33" s="41"/>
      <c r="AQ33" s="41"/>
      <c r="AR33" s="41"/>
      <c r="AS33" s="41"/>
      <c r="AT33" s="41"/>
      <c r="AU33" s="36">
        <f t="shared" ref="AU33" si="67">SUM(AP33:AT33)</f>
        <v>0</v>
      </c>
      <c r="AV33" s="41"/>
      <c r="AW33" s="41"/>
      <c r="AX33" s="41"/>
      <c r="AY33" s="41"/>
      <c r="AZ33" s="41"/>
      <c r="BA33" s="36">
        <f>SUM(AV33:AZ33)</f>
        <v>0</v>
      </c>
      <c r="BB33" s="36">
        <f>SUM(AI33,AO33,AU33,BA33)</f>
        <v>0</v>
      </c>
      <c r="BC33" s="67" t="str">
        <f t="shared" si="2"/>
        <v/>
      </c>
      <c r="BD33" s="35"/>
      <c r="BE33" s="41"/>
      <c r="BF33" s="41"/>
      <c r="BG33" s="41"/>
      <c r="BH33" s="41"/>
      <c r="BI33" s="41">
        <v>2.5000000000000001E-3</v>
      </c>
      <c r="BJ33" s="41"/>
      <c r="BK33" s="36">
        <f t="shared" ref="BK33" si="68">SUM(BE33:BJ33)</f>
        <v>2.5000000000000001E-3</v>
      </c>
      <c r="BL33" s="41"/>
      <c r="BM33" s="41"/>
      <c r="BN33" s="41"/>
      <c r="BO33" s="41"/>
      <c r="BP33" s="41"/>
      <c r="BQ33" s="36">
        <f t="shared" ref="BQ33" si="69">SUM(BL33:BP33)</f>
        <v>0</v>
      </c>
      <c r="BR33" s="41"/>
      <c r="BS33" s="41"/>
      <c r="BT33" s="41"/>
      <c r="BU33" s="41"/>
      <c r="BV33" s="41"/>
      <c r="BW33" s="36">
        <f t="shared" ref="BW33" si="70">SUM(BR33:BV33)</f>
        <v>0</v>
      </c>
      <c r="BX33" s="41"/>
      <c r="BY33" s="36">
        <f t="shared" si="37"/>
        <v>0</v>
      </c>
      <c r="BZ33" s="41"/>
      <c r="CA33" s="41"/>
      <c r="CB33" s="41"/>
      <c r="CC33" s="41"/>
      <c r="CD33" s="41"/>
      <c r="CE33" s="36">
        <f t="shared" ref="CE33" si="71">SUM(BZ33:CD33)</f>
        <v>0</v>
      </c>
      <c r="CF33" s="36">
        <f t="shared" si="6"/>
        <v>2.5000000000000001E-3</v>
      </c>
      <c r="CG33" s="67">
        <f t="shared" si="7"/>
        <v>2.7015030958938371E-7</v>
      </c>
      <c r="CH33" s="35"/>
      <c r="CI33" s="41"/>
      <c r="CJ33" s="41"/>
      <c r="CK33" s="41"/>
      <c r="CL33" s="41"/>
      <c r="CM33" s="41"/>
      <c r="CN33" s="41"/>
      <c r="CO33" s="36">
        <f t="shared" ref="CO33" si="72">SUM(CI33:CN33)</f>
        <v>0</v>
      </c>
      <c r="CP33" s="41"/>
      <c r="CQ33" s="41"/>
      <c r="CR33" s="41"/>
      <c r="CS33" s="41"/>
      <c r="CT33" s="41"/>
      <c r="CU33" s="41"/>
      <c r="CV33" s="36">
        <f t="shared" ref="CV33" si="73">SUM(CP33:CU33)</f>
        <v>0</v>
      </c>
      <c r="CW33" s="41"/>
      <c r="CX33" s="41"/>
      <c r="CY33" s="36">
        <f t="shared" si="10"/>
        <v>0</v>
      </c>
      <c r="CZ33" s="41"/>
      <c r="DA33" s="36">
        <f t="shared" si="11"/>
        <v>0</v>
      </c>
      <c r="DB33" s="41"/>
      <c r="DC33" s="41"/>
      <c r="DD33" s="41"/>
      <c r="DE33" s="41"/>
      <c r="DF33" s="41"/>
      <c r="DG33" s="36">
        <f t="shared" ref="DG33" si="74">SUM(DB33:DF33)</f>
        <v>0</v>
      </c>
      <c r="DH33" s="36">
        <f t="shared" si="13"/>
        <v>0</v>
      </c>
      <c r="DI33" s="67" t="str">
        <f t="shared" si="14"/>
        <v/>
      </c>
      <c r="DJ33" s="35"/>
      <c r="DK33" s="41"/>
      <c r="DL33" s="41"/>
      <c r="DM33" s="41"/>
      <c r="DN33" s="41"/>
      <c r="DO33" s="41"/>
      <c r="DP33" s="36">
        <f t="shared" si="15"/>
        <v>0</v>
      </c>
      <c r="DQ33" s="41"/>
      <c r="DR33" s="41"/>
      <c r="DS33" s="41"/>
      <c r="DT33" s="41"/>
      <c r="DU33" s="41"/>
      <c r="DV33" s="41"/>
      <c r="DW33" s="41"/>
      <c r="DX33" s="41"/>
      <c r="DY33" s="41"/>
      <c r="DZ33" s="41"/>
      <c r="EA33" s="41"/>
      <c r="EB33" s="41"/>
      <c r="EC33" s="36">
        <f t="shared" ref="EC33" si="75">SUM(DQ33:EB33)</f>
        <v>0</v>
      </c>
      <c r="ED33" s="36">
        <f t="shared" si="27"/>
        <v>0</v>
      </c>
      <c r="EE33" s="67" t="str">
        <f t="shared" si="17"/>
        <v/>
      </c>
    </row>
    <row r="34" spans="2:136" s="32" customFormat="1" x14ac:dyDescent="0.25">
      <c r="B34" s="42"/>
      <c r="C34" s="15" t="s">
        <v>33</v>
      </c>
      <c r="D34" s="1"/>
      <c r="E34" s="41"/>
      <c r="F34" s="41"/>
      <c r="G34" s="41"/>
      <c r="H34" s="41"/>
      <c r="I34" s="41"/>
      <c r="J34" s="41"/>
      <c r="K34" s="41"/>
      <c r="L34" s="41"/>
      <c r="M34" s="41"/>
      <c r="N34" s="41"/>
      <c r="O34" s="41"/>
      <c r="P34" s="36">
        <f t="shared" si="28"/>
        <v>0</v>
      </c>
      <c r="Q34" s="41"/>
      <c r="R34" s="41"/>
      <c r="S34" s="41"/>
      <c r="T34" s="36">
        <f t="shared" si="29"/>
        <v>0</v>
      </c>
      <c r="U34" s="41"/>
      <c r="V34" s="41"/>
      <c r="W34" s="41"/>
      <c r="X34" s="41"/>
      <c r="Y34" s="41"/>
      <c r="Z34" s="36">
        <f>SUM(U34:Y34)</f>
        <v>0</v>
      </c>
      <c r="AA34" s="36">
        <f t="shared" si="0"/>
        <v>0</v>
      </c>
      <c r="AB34" s="67" t="str">
        <f t="shared" si="1"/>
        <v/>
      </c>
      <c r="AC34" s="35"/>
      <c r="AD34" s="41"/>
      <c r="AE34" s="41"/>
      <c r="AF34" s="41"/>
      <c r="AG34" s="41"/>
      <c r="AH34" s="41"/>
      <c r="AI34" s="36">
        <f t="shared" si="31"/>
        <v>0</v>
      </c>
      <c r="AJ34" s="41"/>
      <c r="AK34" s="41"/>
      <c r="AL34" s="41"/>
      <c r="AM34" s="41"/>
      <c r="AN34" s="41"/>
      <c r="AO34" s="36">
        <f t="shared" si="32"/>
        <v>0</v>
      </c>
      <c r="AP34" s="41"/>
      <c r="AQ34" s="41"/>
      <c r="AR34" s="41"/>
      <c r="AS34" s="41"/>
      <c r="AT34" s="41"/>
      <c r="AU34" s="36">
        <f t="shared" si="33"/>
        <v>0</v>
      </c>
      <c r="AV34" s="41"/>
      <c r="AW34" s="41"/>
      <c r="AX34" s="41"/>
      <c r="AY34" s="41"/>
      <c r="AZ34" s="41"/>
      <c r="BA34" s="36">
        <f>SUM(AV34:AZ34)</f>
        <v>0</v>
      </c>
      <c r="BB34" s="36">
        <f>SUM(AI34,AO34,AU34,BA34)</f>
        <v>0</v>
      </c>
      <c r="BC34" s="67" t="str">
        <f t="shared" si="2"/>
        <v/>
      </c>
      <c r="BD34" s="35"/>
      <c r="BE34" s="41"/>
      <c r="BF34" s="41">
        <v>0.107821</v>
      </c>
      <c r="BG34" s="41">
        <v>0.18451200000000001</v>
      </c>
      <c r="BH34" s="41">
        <v>0.16945199999999999</v>
      </c>
      <c r="BI34" s="41">
        <v>0.87061499999999992</v>
      </c>
      <c r="BJ34" s="41"/>
      <c r="BK34" s="36">
        <f t="shared" si="3"/>
        <v>1.3323999999999998</v>
      </c>
      <c r="BL34" s="41"/>
      <c r="BM34" s="41"/>
      <c r="BN34" s="41"/>
      <c r="BO34" s="41"/>
      <c r="BP34" s="41"/>
      <c r="BQ34" s="36">
        <f t="shared" si="4"/>
        <v>0</v>
      </c>
      <c r="BR34" s="41"/>
      <c r="BS34" s="41"/>
      <c r="BT34" s="41"/>
      <c r="BU34" s="41"/>
      <c r="BV34" s="41"/>
      <c r="BW34" s="36">
        <f t="shared" si="36"/>
        <v>0</v>
      </c>
      <c r="BX34" s="41"/>
      <c r="BY34" s="36">
        <f t="shared" si="37"/>
        <v>0</v>
      </c>
      <c r="BZ34" s="41"/>
      <c r="CA34" s="41"/>
      <c r="CB34" s="41"/>
      <c r="CC34" s="41"/>
      <c r="CD34" s="41"/>
      <c r="CE34" s="36">
        <f t="shared" si="5"/>
        <v>0</v>
      </c>
      <c r="CF34" s="36">
        <f t="shared" si="6"/>
        <v>1.3323999999999998</v>
      </c>
      <c r="CG34" s="67">
        <f t="shared" si="7"/>
        <v>1.4397930899875792E-4</v>
      </c>
      <c r="CH34" s="35"/>
      <c r="CI34" s="41"/>
      <c r="CJ34" s="41"/>
      <c r="CK34" s="41"/>
      <c r="CL34" s="41"/>
      <c r="CM34" s="41"/>
      <c r="CN34" s="41">
        <v>0.70199999999999996</v>
      </c>
      <c r="CO34" s="36">
        <f t="shared" si="61"/>
        <v>0.70199999999999996</v>
      </c>
      <c r="CP34" s="41"/>
      <c r="CQ34" s="41"/>
      <c r="CR34" s="41"/>
      <c r="CS34" s="41"/>
      <c r="CT34" s="41"/>
      <c r="CU34" s="41"/>
      <c r="CV34" s="36">
        <f t="shared" si="62"/>
        <v>0</v>
      </c>
      <c r="CW34" s="41">
        <v>5.8500000000000003E-2</v>
      </c>
      <c r="CX34" s="41"/>
      <c r="CY34" s="36">
        <f t="shared" si="10"/>
        <v>5.8500000000000003E-2</v>
      </c>
      <c r="CZ34" s="41"/>
      <c r="DA34" s="36">
        <f t="shared" si="11"/>
        <v>0</v>
      </c>
      <c r="DB34" s="41"/>
      <c r="DC34" s="41"/>
      <c r="DD34" s="41"/>
      <c r="DE34" s="41"/>
      <c r="DF34" s="41"/>
      <c r="DG34" s="36">
        <f t="shared" si="12"/>
        <v>0</v>
      </c>
      <c r="DH34" s="36">
        <f t="shared" si="13"/>
        <v>0.76049999999999995</v>
      </c>
      <c r="DI34" s="67">
        <f t="shared" si="14"/>
        <v>6.3461531515208346E-5</v>
      </c>
      <c r="DJ34" s="35"/>
      <c r="DK34" s="41"/>
      <c r="DL34" s="41"/>
      <c r="DM34" s="41"/>
      <c r="DN34" s="41"/>
      <c r="DO34" s="41"/>
      <c r="DP34" s="36">
        <f t="shared" si="15"/>
        <v>0</v>
      </c>
      <c r="DQ34" s="41"/>
      <c r="DR34" s="41"/>
      <c r="DS34" s="41"/>
      <c r="DT34" s="41"/>
      <c r="DU34" s="41"/>
      <c r="DV34" s="41"/>
      <c r="DW34" s="41"/>
      <c r="DX34" s="41"/>
      <c r="DY34" s="41"/>
      <c r="DZ34" s="41"/>
      <c r="EA34" s="41"/>
      <c r="EB34" s="41"/>
      <c r="EC34" s="36">
        <f t="shared" si="16"/>
        <v>0</v>
      </c>
      <c r="ED34" s="36">
        <f t="shared" si="27"/>
        <v>0</v>
      </c>
      <c r="EE34" s="67" t="str">
        <f t="shared" si="17"/>
        <v/>
      </c>
    </row>
    <row r="35" spans="2:136" x14ac:dyDescent="0.25">
      <c r="B35" s="42"/>
      <c r="C35" s="15" t="s">
        <v>34</v>
      </c>
      <c r="D35" s="1"/>
      <c r="E35" s="41"/>
      <c r="F35" s="41">
        <v>24.060334999999998</v>
      </c>
      <c r="G35" s="41">
        <v>13.375171999999999</v>
      </c>
      <c r="H35" s="41">
        <v>16.492642</v>
      </c>
      <c r="I35" s="41">
        <v>17.329865999999999</v>
      </c>
      <c r="J35" s="41">
        <v>15.859413999999999</v>
      </c>
      <c r="K35" s="41"/>
      <c r="L35" s="41">
        <v>33.547469</v>
      </c>
      <c r="M35" s="41">
        <v>38.884999999999998</v>
      </c>
      <c r="N35" s="41">
        <v>31.20579</v>
      </c>
      <c r="O35" s="41">
        <v>25.111384999999999</v>
      </c>
      <c r="P35" s="36">
        <f t="shared" si="28"/>
        <v>215.867073</v>
      </c>
      <c r="Q35" s="41"/>
      <c r="R35" s="41"/>
      <c r="S35" s="41"/>
      <c r="T35" s="36">
        <f t="shared" si="29"/>
        <v>0</v>
      </c>
      <c r="U35" s="41">
        <v>0</v>
      </c>
      <c r="V35" s="41">
        <v>0</v>
      </c>
      <c r="W35" s="41">
        <v>0</v>
      </c>
      <c r="X35" s="41">
        <v>13.901458</v>
      </c>
      <c r="Y35" s="41">
        <v>0</v>
      </c>
      <c r="Z35" s="36">
        <f t="shared" si="30"/>
        <v>13.901458</v>
      </c>
      <c r="AA35" s="36">
        <f t="shared" si="0"/>
        <v>229.768531</v>
      </c>
      <c r="AB35" s="67">
        <f t="shared" si="1"/>
        <v>5.4784697293024112E-2</v>
      </c>
      <c r="AC35" s="33"/>
      <c r="AD35" s="41">
        <v>26.326000000000001</v>
      </c>
      <c r="AE35" s="41">
        <v>14.2065</v>
      </c>
      <c r="AF35" s="41">
        <v>34.427500000000002</v>
      </c>
      <c r="AG35" s="41">
        <v>39.8048</v>
      </c>
      <c r="AH35" s="41">
        <v>33.945599999999999</v>
      </c>
      <c r="AI35" s="36">
        <f t="shared" si="31"/>
        <v>148.71039999999999</v>
      </c>
      <c r="AJ35" s="41"/>
      <c r="AK35" s="41"/>
      <c r="AL35" s="41"/>
      <c r="AM35" s="41"/>
      <c r="AN35" s="41"/>
      <c r="AO35" s="36">
        <f t="shared" si="32"/>
        <v>0</v>
      </c>
      <c r="AP35" s="41"/>
      <c r="AQ35" s="41"/>
      <c r="AR35" s="41"/>
      <c r="AS35" s="41"/>
      <c r="AT35" s="41"/>
      <c r="AU35" s="36">
        <f t="shared" si="33"/>
        <v>0</v>
      </c>
      <c r="AV35" s="41">
        <v>0</v>
      </c>
      <c r="AW35" s="41">
        <v>18.749499100000001</v>
      </c>
      <c r="AX35" s="41">
        <v>18.245283100000002</v>
      </c>
      <c r="AY35" s="41">
        <v>17.6592299</v>
      </c>
      <c r="AZ35" s="41">
        <v>17.0317516</v>
      </c>
      <c r="BA35" s="36">
        <f t="shared" si="34"/>
        <v>71.685763699999995</v>
      </c>
      <c r="BB35" s="36">
        <f t="shared" si="35"/>
        <v>220.39616369999999</v>
      </c>
      <c r="BC35" s="67">
        <f t="shared" si="2"/>
        <v>2.9799409635561762E-2</v>
      </c>
      <c r="BD35" s="33"/>
      <c r="BE35" s="41">
        <v>38.309967</v>
      </c>
      <c r="BF35" s="41">
        <v>39.687885206048698</v>
      </c>
      <c r="BG35" s="41">
        <v>43.211356807244997</v>
      </c>
      <c r="BH35" s="41">
        <v>44.270948750000002</v>
      </c>
      <c r="BI35" s="41">
        <v>45.126247499999998</v>
      </c>
      <c r="BJ35" s="41"/>
      <c r="BK35" s="36">
        <f t="shared" si="3"/>
        <v>210.60640526329368</v>
      </c>
      <c r="BL35" s="41">
        <v>1.1754248600000001</v>
      </c>
      <c r="BM35" s="41">
        <v>1.7841312499999999</v>
      </c>
      <c r="BN35" s="41">
        <v>2.6510681799999998</v>
      </c>
      <c r="BO35" s="41">
        <v>3.0045091200000007</v>
      </c>
      <c r="BP35" s="41">
        <v>2.8897024</v>
      </c>
      <c r="BQ35" s="36">
        <f t="shared" si="4"/>
        <v>11.504835810000003</v>
      </c>
      <c r="BR35" s="41"/>
      <c r="BS35" s="41"/>
      <c r="BT35" s="41"/>
      <c r="BU35" s="41"/>
      <c r="BV35" s="41"/>
      <c r="BW35" s="36">
        <f t="shared" si="36"/>
        <v>0</v>
      </c>
      <c r="BX35" s="41"/>
      <c r="BY35" s="36">
        <f t="shared" si="37"/>
        <v>0</v>
      </c>
      <c r="BZ35" s="41">
        <v>16.4596321</v>
      </c>
      <c r="CA35" s="41">
        <v>16.416646010000001</v>
      </c>
      <c r="CB35" s="41">
        <v>16.416646010000001</v>
      </c>
      <c r="CC35" s="41">
        <v>16.416646</v>
      </c>
      <c r="CD35" s="41">
        <v>16.666668000000001</v>
      </c>
      <c r="CE35" s="36">
        <f t="shared" si="5"/>
        <v>82.376238119999996</v>
      </c>
      <c r="CF35" s="36">
        <f t="shared" si="6"/>
        <v>304.48747919329367</v>
      </c>
      <c r="CG35" s="67">
        <f t="shared" si="7"/>
        <v>3.2902954708063724E-2</v>
      </c>
      <c r="CH35" s="33"/>
      <c r="CI35" s="41">
        <v>11.7</v>
      </c>
      <c r="CJ35" s="41">
        <v>11.7</v>
      </c>
      <c r="CK35" s="41">
        <v>11.7</v>
      </c>
      <c r="CL35" s="41">
        <v>11.7</v>
      </c>
      <c r="CM35" s="41">
        <v>11.7</v>
      </c>
      <c r="CN35" s="41"/>
      <c r="CO35" s="36">
        <f t="shared" si="61"/>
        <v>58.5</v>
      </c>
      <c r="CP35" s="41">
        <v>5.85</v>
      </c>
      <c r="CQ35" s="41">
        <v>5.85</v>
      </c>
      <c r="CR35" s="41">
        <v>5.85</v>
      </c>
      <c r="CS35" s="41">
        <v>5.85</v>
      </c>
      <c r="CT35" s="41">
        <v>5.85</v>
      </c>
      <c r="CU35" s="41"/>
      <c r="CV35" s="36">
        <f t="shared" si="62"/>
        <v>29.25</v>
      </c>
      <c r="CW35" s="41">
        <v>5.85</v>
      </c>
      <c r="CX35" s="41"/>
      <c r="CY35" s="36">
        <f t="shared" si="10"/>
        <v>5.85</v>
      </c>
      <c r="CZ35" s="41"/>
      <c r="DA35" s="36">
        <f t="shared" si="11"/>
        <v>0</v>
      </c>
      <c r="DB35" s="41">
        <v>28.04</v>
      </c>
      <c r="DC35" s="41">
        <v>28.04</v>
      </c>
      <c r="DD35" s="41">
        <v>28.04</v>
      </c>
      <c r="DE35" s="41">
        <v>28.04</v>
      </c>
      <c r="DF35" s="41">
        <v>28.04</v>
      </c>
      <c r="DG35" s="36">
        <f t="shared" si="12"/>
        <v>140.19999999999999</v>
      </c>
      <c r="DH35" s="36">
        <f t="shared" si="13"/>
        <v>233.79999999999998</v>
      </c>
      <c r="DI35" s="67">
        <f t="shared" si="14"/>
        <v>1.95099356584559E-2</v>
      </c>
      <c r="DJ35" s="33"/>
      <c r="DK35" s="41"/>
      <c r="DL35" s="41"/>
      <c r="DM35" s="41"/>
      <c r="DN35" s="41"/>
      <c r="DO35" s="41"/>
      <c r="DP35" s="36">
        <f t="shared" si="15"/>
        <v>0</v>
      </c>
      <c r="DQ35" s="41">
        <v>28.04</v>
      </c>
      <c r="DR35" s="41">
        <v>28.04</v>
      </c>
      <c r="DS35" s="41">
        <v>28.04</v>
      </c>
      <c r="DT35" s="41">
        <v>28.04</v>
      </c>
      <c r="DU35" s="41">
        <v>28.04</v>
      </c>
      <c r="DV35" s="41"/>
      <c r="DW35" s="41"/>
      <c r="DX35" s="41"/>
      <c r="DY35" s="41"/>
      <c r="DZ35" s="41"/>
      <c r="EA35" s="41"/>
      <c r="EB35" s="41"/>
      <c r="EC35" s="36">
        <f t="shared" si="16"/>
        <v>140.19999999999999</v>
      </c>
      <c r="ED35" s="36">
        <f t="shared" si="27"/>
        <v>140.19999999999999</v>
      </c>
      <c r="EE35" s="67">
        <f t="shared" si="17"/>
        <v>0.14180185338637613</v>
      </c>
      <c r="EF35" s="32"/>
    </row>
    <row r="36" spans="2:136" s="32" customFormat="1" x14ac:dyDescent="0.25">
      <c r="B36" s="42"/>
      <c r="C36" s="15" t="s">
        <v>137</v>
      </c>
      <c r="D36" s="1"/>
      <c r="E36" s="41"/>
      <c r="F36" s="41"/>
      <c r="G36" s="41"/>
      <c r="H36" s="41"/>
      <c r="I36" s="41"/>
      <c r="J36" s="41"/>
      <c r="K36" s="41"/>
      <c r="L36" s="41"/>
      <c r="M36" s="41"/>
      <c r="N36" s="41"/>
      <c r="O36" s="41"/>
      <c r="P36" s="36">
        <f t="shared" si="28"/>
        <v>0</v>
      </c>
      <c r="Q36" s="41"/>
      <c r="R36" s="41"/>
      <c r="S36" s="41"/>
      <c r="T36" s="36">
        <f t="shared" si="29"/>
        <v>0</v>
      </c>
      <c r="U36" s="41"/>
      <c r="V36" s="41"/>
      <c r="W36" s="41"/>
      <c r="X36" s="41"/>
      <c r="Y36" s="41"/>
      <c r="Z36" s="36">
        <f>SUM(U36:Y36)</f>
        <v>0</v>
      </c>
      <c r="AA36" s="36">
        <f t="shared" si="0"/>
        <v>0</v>
      </c>
      <c r="AB36" s="67" t="str">
        <f t="shared" si="1"/>
        <v/>
      </c>
      <c r="AC36" s="35"/>
      <c r="AD36" s="41"/>
      <c r="AE36" s="41"/>
      <c r="AF36" s="41"/>
      <c r="AG36" s="41"/>
      <c r="AH36" s="41"/>
      <c r="AI36" s="36">
        <f t="shared" si="31"/>
        <v>0</v>
      </c>
      <c r="AJ36" s="41"/>
      <c r="AK36" s="41"/>
      <c r="AL36" s="41"/>
      <c r="AM36" s="41"/>
      <c r="AN36" s="41"/>
      <c r="AO36" s="36">
        <f t="shared" si="32"/>
        <v>0</v>
      </c>
      <c r="AP36" s="41"/>
      <c r="AQ36" s="41"/>
      <c r="AR36" s="41"/>
      <c r="AS36" s="41"/>
      <c r="AT36" s="41"/>
      <c r="AU36" s="36">
        <f t="shared" si="33"/>
        <v>0</v>
      </c>
      <c r="AV36" s="41"/>
      <c r="AW36" s="41"/>
      <c r="AX36" s="41"/>
      <c r="AY36" s="41"/>
      <c r="AZ36" s="41"/>
      <c r="BA36" s="36">
        <f>SUM(AV36:AZ36)</f>
        <v>0</v>
      </c>
      <c r="BB36" s="36">
        <f>SUM(AI36,AO36,AU36,BA36)</f>
        <v>0</v>
      </c>
      <c r="BC36" s="67" t="str">
        <f t="shared" si="2"/>
        <v/>
      </c>
      <c r="BD36" s="35"/>
      <c r="BE36" s="41"/>
      <c r="BF36" s="41"/>
      <c r="BG36" s="41"/>
      <c r="BH36" s="41"/>
      <c r="BI36" s="41"/>
      <c r="BJ36" s="41"/>
      <c r="BK36" s="36">
        <f t="shared" si="3"/>
        <v>0</v>
      </c>
      <c r="BL36" s="41"/>
      <c r="BM36" s="41"/>
      <c r="BN36" s="41"/>
      <c r="BO36" s="41"/>
      <c r="BP36" s="41"/>
      <c r="BQ36" s="36">
        <f t="shared" si="4"/>
        <v>0</v>
      </c>
      <c r="BR36" s="41"/>
      <c r="BS36" s="41"/>
      <c r="BT36" s="41"/>
      <c r="BU36" s="41"/>
      <c r="BV36" s="41"/>
      <c r="BW36" s="36">
        <f t="shared" si="36"/>
        <v>0</v>
      </c>
      <c r="BX36" s="41"/>
      <c r="BY36" s="36">
        <f t="shared" ref="BY36" si="76">SUM(BX36)</f>
        <v>0</v>
      </c>
      <c r="BZ36" s="41"/>
      <c r="CA36" s="41"/>
      <c r="CB36" s="41"/>
      <c r="CC36" s="41"/>
      <c r="CD36" s="41"/>
      <c r="CE36" s="36">
        <f t="shared" si="5"/>
        <v>0</v>
      </c>
      <c r="CF36" s="36">
        <f t="shared" si="6"/>
        <v>0</v>
      </c>
      <c r="CG36" s="67" t="str">
        <f t="shared" si="7"/>
        <v/>
      </c>
      <c r="CH36" s="35"/>
      <c r="CI36" s="41"/>
      <c r="CJ36" s="41"/>
      <c r="CK36" s="41"/>
      <c r="CL36" s="41"/>
      <c r="CM36" s="41"/>
      <c r="CN36" s="41"/>
      <c r="CO36" s="36">
        <f t="shared" si="61"/>
        <v>0</v>
      </c>
      <c r="CP36" s="41"/>
      <c r="CQ36" s="41"/>
      <c r="CR36" s="41"/>
      <c r="CS36" s="41"/>
      <c r="CT36" s="41"/>
      <c r="CU36" s="41"/>
      <c r="CV36" s="36">
        <f t="shared" si="62"/>
        <v>0</v>
      </c>
      <c r="CW36" s="41">
        <v>4.62</v>
      </c>
      <c r="CX36" s="41"/>
      <c r="CY36" s="36">
        <f t="shared" si="10"/>
        <v>4.62</v>
      </c>
      <c r="CZ36" s="41"/>
      <c r="DA36" s="36">
        <f t="shared" si="11"/>
        <v>0</v>
      </c>
      <c r="DB36" s="41"/>
      <c r="DC36" s="41"/>
      <c r="DD36" s="41"/>
      <c r="DE36" s="41"/>
      <c r="DF36" s="41"/>
      <c r="DG36" s="36">
        <f t="shared" si="12"/>
        <v>0</v>
      </c>
      <c r="DH36" s="36">
        <f t="shared" si="13"/>
        <v>4.62</v>
      </c>
      <c r="DI36" s="67">
        <f t="shared" si="14"/>
        <v>3.8552567468805077E-4</v>
      </c>
      <c r="DJ36" s="35"/>
      <c r="DK36" s="41"/>
      <c r="DL36" s="41"/>
      <c r="DM36" s="41"/>
      <c r="DN36" s="41"/>
      <c r="DO36" s="41"/>
      <c r="DP36" s="36">
        <f t="shared" si="15"/>
        <v>0</v>
      </c>
      <c r="DQ36" s="41"/>
      <c r="DR36" s="41"/>
      <c r="DS36" s="41"/>
      <c r="DT36" s="41"/>
      <c r="DU36" s="41"/>
      <c r="DV36" s="41"/>
      <c r="DW36" s="41"/>
      <c r="DX36" s="41"/>
      <c r="DY36" s="41"/>
      <c r="DZ36" s="41"/>
      <c r="EA36" s="41"/>
      <c r="EB36" s="41"/>
      <c r="EC36" s="36">
        <f t="shared" si="16"/>
        <v>0</v>
      </c>
      <c r="ED36" s="36">
        <f t="shared" si="27"/>
        <v>0</v>
      </c>
      <c r="EE36" s="67" t="str">
        <f t="shared" si="17"/>
        <v/>
      </c>
    </row>
    <row r="37" spans="2:136" s="32" customFormat="1" x14ac:dyDescent="0.25">
      <c r="B37" s="42"/>
      <c r="C37" s="15" t="s">
        <v>169</v>
      </c>
      <c r="D37" s="1"/>
      <c r="E37" s="41"/>
      <c r="F37" s="41"/>
      <c r="G37" s="41"/>
      <c r="H37" s="41"/>
      <c r="I37" s="41"/>
      <c r="J37" s="41"/>
      <c r="K37" s="41"/>
      <c r="L37" s="41"/>
      <c r="M37" s="41"/>
      <c r="N37" s="41"/>
      <c r="O37" s="41"/>
      <c r="P37" s="36">
        <f t="shared" ref="P37" si="77">SUM(E37:O37)</f>
        <v>0</v>
      </c>
      <c r="Q37" s="41"/>
      <c r="R37" s="41"/>
      <c r="S37" s="41"/>
      <c r="T37" s="36">
        <f t="shared" ref="T37" si="78">SUM(Q37:S37)</f>
        <v>0</v>
      </c>
      <c r="U37" s="41"/>
      <c r="V37" s="41"/>
      <c r="W37" s="41"/>
      <c r="X37" s="41"/>
      <c r="Y37" s="41"/>
      <c r="Z37" s="36">
        <f>SUM(U37:Y37)</f>
        <v>0</v>
      </c>
      <c r="AA37" s="36">
        <f t="shared" ref="AA37" si="79">SUM(P37,T37,Z37)</f>
        <v>0</v>
      </c>
      <c r="AB37" s="67" t="str">
        <f t="shared" si="1"/>
        <v/>
      </c>
      <c r="AC37" s="35"/>
      <c r="AD37" s="41"/>
      <c r="AE37" s="41"/>
      <c r="AF37" s="41"/>
      <c r="AG37" s="41"/>
      <c r="AH37" s="41"/>
      <c r="AI37" s="36">
        <f t="shared" ref="AI37" si="80">SUM(AD37:AH37)</f>
        <v>0</v>
      </c>
      <c r="AJ37" s="41"/>
      <c r="AK37" s="41"/>
      <c r="AL37" s="41"/>
      <c r="AM37" s="41"/>
      <c r="AN37" s="41"/>
      <c r="AO37" s="36">
        <f t="shared" ref="AO37" si="81">SUM(AJ37:AN37)</f>
        <v>0</v>
      </c>
      <c r="AP37" s="41"/>
      <c r="AQ37" s="41"/>
      <c r="AR37" s="41"/>
      <c r="AS37" s="41"/>
      <c r="AT37" s="41"/>
      <c r="AU37" s="36">
        <f t="shared" ref="AU37" si="82">SUM(AP37:AT37)</f>
        <v>0</v>
      </c>
      <c r="AV37" s="41"/>
      <c r="AW37" s="41"/>
      <c r="AX37" s="41"/>
      <c r="AY37" s="41"/>
      <c r="AZ37" s="41"/>
      <c r="BA37" s="36">
        <f>SUM(AV37:AZ37)</f>
        <v>0</v>
      </c>
      <c r="BB37" s="36">
        <f>SUM(AI37,AO37,AU37,BA37)</f>
        <v>0</v>
      </c>
      <c r="BC37" s="67" t="str">
        <f t="shared" si="2"/>
        <v/>
      </c>
      <c r="BD37" s="35"/>
      <c r="BE37" s="41"/>
      <c r="BF37" s="41"/>
      <c r="BG37" s="41"/>
      <c r="BH37" s="41"/>
      <c r="BI37" s="41"/>
      <c r="BJ37" s="41"/>
      <c r="BK37" s="36">
        <f t="shared" ref="BK37" si="83">SUM(BE37:BJ37)</f>
        <v>0</v>
      </c>
      <c r="BL37" s="41"/>
      <c r="BM37" s="41"/>
      <c r="BN37" s="41"/>
      <c r="BO37" s="41"/>
      <c r="BP37" s="41"/>
      <c r="BQ37" s="36">
        <f t="shared" ref="BQ37" si="84">SUM(BL37:BP37)</f>
        <v>0</v>
      </c>
      <c r="BR37" s="41"/>
      <c r="BS37" s="41"/>
      <c r="BT37" s="41"/>
      <c r="BU37" s="41"/>
      <c r="BV37" s="41"/>
      <c r="BW37" s="36">
        <f t="shared" ref="BW37" si="85">SUM(BR37:BV37)</f>
        <v>0</v>
      </c>
      <c r="BX37" s="41"/>
      <c r="BY37" s="36">
        <f t="shared" ref="BY37" si="86">SUM(BX37)</f>
        <v>0</v>
      </c>
      <c r="BZ37" s="41"/>
      <c r="CA37" s="41"/>
      <c r="CB37" s="41"/>
      <c r="CC37" s="41"/>
      <c r="CD37" s="41"/>
      <c r="CE37" s="36">
        <f t="shared" ref="CE37" si="87">SUM(BZ37:CD37)</f>
        <v>0</v>
      </c>
      <c r="CF37" s="36">
        <f t="shared" ref="CF37" si="88">SUM(BK37,BQ37,BW37,CE37,BY37)</f>
        <v>0</v>
      </c>
      <c r="CG37" s="67" t="str">
        <f t="shared" si="7"/>
        <v/>
      </c>
      <c r="CH37" s="35"/>
      <c r="CI37" s="41"/>
      <c r="CJ37" s="41"/>
      <c r="CK37" s="41"/>
      <c r="CL37" s="41"/>
      <c r="CM37" s="41"/>
      <c r="CN37" s="41">
        <v>1</v>
      </c>
      <c r="CO37" s="36">
        <f t="shared" ref="CO37" si="89">SUM(CI37:CN37)</f>
        <v>1</v>
      </c>
      <c r="CP37" s="41"/>
      <c r="CQ37" s="41"/>
      <c r="CR37" s="41"/>
      <c r="CS37" s="41"/>
      <c r="CT37" s="41"/>
      <c r="CU37" s="41"/>
      <c r="CV37" s="36">
        <f t="shared" ref="CV37" si="90">SUM(CP37:CU37)</f>
        <v>0</v>
      </c>
      <c r="CW37" s="41"/>
      <c r="CX37" s="41"/>
      <c r="CY37" s="36">
        <f t="shared" ref="CY37" si="91">SUM(CW37:CX37)</f>
        <v>0</v>
      </c>
      <c r="CZ37" s="41"/>
      <c r="DA37" s="36">
        <f t="shared" ref="DA37" si="92">SUM(CZ37:CZ37)</f>
        <v>0</v>
      </c>
      <c r="DB37" s="41"/>
      <c r="DC37" s="41"/>
      <c r="DD37" s="41"/>
      <c r="DE37" s="41"/>
      <c r="DF37" s="41"/>
      <c r="DG37" s="36">
        <f t="shared" ref="DG37" si="93">SUM(DB37:DF37)</f>
        <v>0</v>
      </c>
      <c r="DH37" s="36">
        <f t="shared" ref="DH37" si="94">SUM(CO37,CV37,CY37,DG37,DA37)</f>
        <v>1</v>
      </c>
      <c r="DI37" s="67">
        <f t="shared" si="14"/>
        <v>8.3447115733344311E-5</v>
      </c>
      <c r="DJ37" s="35"/>
      <c r="DK37" s="41"/>
      <c r="DL37" s="41"/>
      <c r="DM37" s="41"/>
      <c r="DN37" s="41"/>
      <c r="DO37" s="41"/>
      <c r="DP37" s="36">
        <f t="shared" ref="DP37" si="95">SUM(DK37:DO37)</f>
        <v>0</v>
      </c>
      <c r="DQ37" s="41"/>
      <c r="DR37" s="41"/>
      <c r="DS37" s="41"/>
      <c r="DT37" s="41"/>
      <c r="DU37" s="41"/>
      <c r="DV37" s="41"/>
      <c r="DW37" s="41"/>
      <c r="DX37" s="41"/>
      <c r="DY37" s="41"/>
      <c r="DZ37" s="41"/>
      <c r="EA37" s="41"/>
      <c r="EB37" s="41"/>
      <c r="EC37" s="36">
        <f t="shared" ref="EC37" si="96">SUM(DQ37:EB37)</f>
        <v>0</v>
      </c>
      <c r="ED37" s="36">
        <f t="shared" ref="ED37" si="97">SUM(EC37,DP37)</f>
        <v>0</v>
      </c>
      <c r="EE37" s="67" t="str">
        <f t="shared" si="17"/>
        <v/>
      </c>
    </row>
    <row r="38" spans="2:136" ht="17.25" customHeight="1" x14ac:dyDescent="0.25">
      <c r="B38" s="42"/>
      <c r="C38" s="15" t="s">
        <v>35</v>
      </c>
      <c r="D38" s="1"/>
      <c r="E38" s="41"/>
      <c r="F38" s="41">
        <v>17.894690000000001</v>
      </c>
      <c r="G38" s="41">
        <v>21.325655999999999</v>
      </c>
      <c r="H38" s="41">
        <v>21.791087000000001</v>
      </c>
      <c r="I38" s="41">
        <v>40.924593000000002</v>
      </c>
      <c r="J38" s="41">
        <v>39.534593999999998</v>
      </c>
      <c r="K38" s="41">
        <v>67.379313999999994</v>
      </c>
      <c r="L38" s="41">
        <v>86.156761000000003</v>
      </c>
      <c r="M38" s="41">
        <v>65.449479999999994</v>
      </c>
      <c r="N38" s="41">
        <v>82.800325000000001</v>
      </c>
      <c r="O38" s="41">
        <v>82.257132270000014</v>
      </c>
      <c r="P38" s="36">
        <f t="shared" si="28"/>
        <v>525.51363227000002</v>
      </c>
      <c r="Q38" s="41"/>
      <c r="R38" s="41"/>
      <c r="S38" s="41">
        <v>2.0816750000000002</v>
      </c>
      <c r="T38" s="36">
        <f t="shared" si="29"/>
        <v>2.0816750000000002</v>
      </c>
      <c r="U38" s="41">
        <v>5.1840000000000002</v>
      </c>
      <c r="V38" s="41">
        <v>5.1840000000000002</v>
      </c>
      <c r="W38" s="41">
        <v>5.2055309999999997</v>
      </c>
      <c r="X38" s="41">
        <v>5.1542490000000001</v>
      </c>
      <c r="Y38" s="41">
        <v>20.221109999999996</v>
      </c>
      <c r="Z38" s="36">
        <f t="shared" si="30"/>
        <v>40.948889999999992</v>
      </c>
      <c r="AA38" s="36">
        <f t="shared" si="0"/>
        <v>568.54419727000004</v>
      </c>
      <c r="AB38" s="67">
        <f t="shared" si="1"/>
        <v>0.1355604338400124</v>
      </c>
      <c r="AC38" s="33"/>
      <c r="AD38" s="41">
        <v>73.381615209999993</v>
      </c>
      <c r="AE38" s="41">
        <v>106.8762334</v>
      </c>
      <c r="AF38" s="41">
        <v>126.86237634</v>
      </c>
      <c r="AG38" s="41">
        <v>147.60507283053536</v>
      </c>
      <c r="AH38" s="41">
        <v>157.46568499999998</v>
      </c>
      <c r="AI38" s="36">
        <f t="shared" si="31"/>
        <v>612.19098278053536</v>
      </c>
      <c r="AJ38" s="41"/>
      <c r="AK38" s="41"/>
      <c r="AL38" s="41"/>
      <c r="AM38" s="41"/>
      <c r="AN38" s="41"/>
      <c r="AO38" s="36">
        <f t="shared" si="32"/>
        <v>0</v>
      </c>
      <c r="AP38" s="41">
        <v>25</v>
      </c>
      <c r="AQ38" s="41">
        <v>15</v>
      </c>
      <c r="AR38" s="41">
        <v>1.6683250000000003</v>
      </c>
      <c r="AS38" s="41">
        <v>0</v>
      </c>
      <c r="AT38" s="41">
        <v>0</v>
      </c>
      <c r="AU38" s="36">
        <f t="shared" si="33"/>
        <v>41.668325000000003</v>
      </c>
      <c r="AV38" s="41">
        <v>7.587764</v>
      </c>
      <c r="AW38" s="41">
        <v>22.290019000000001</v>
      </c>
      <c r="AX38" s="41">
        <v>21.901595499999999</v>
      </c>
      <c r="AY38" s="41">
        <v>21.301718999999999</v>
      </c>
      <c r="AZ38" s="41">
        <v>20.662393999999999</v>
      </c>
      <c r="BA38" s="36">
        <f t="shared" si="34"/>
        <v>93.743491500000005</v>
      </c>
      <c r="BB38" s="36">
        <f t="shared" si="35"/>
        <v>747.60279928053535</v>
      </c>
      <c r="BC38" s="67">
        <f t="shared" si="2"/>
        <v>0.10108216806703578</v>
      </c>
      <c r="BD38" s="33"/>
      <c r="BE38" s="41">
        <v>139.66753800000001</v>
      </c>
      <c r="BF38" s="41">
        <v>159.4341574210714</v>
      </c>
      <c r="BG38" s="41">
        <v>137.30391501892859</v>
      </c>
      <c r="BH38" s="41">
        <v>141.9148166761436</v>
      </c>
      <c r="BI38" s="41">
        <v>191.71355470740451</v>
      </c>
      <c r="BJ38" s="41"/>
      <c r="BK38" s="36">
        <f t="shared" si="3"/>
        <v>770.03398182354817</v>
      </c>
      <c r="BL38" s="41"/>
      <c r="BM38" s="41"/>
      <c r="BN38" s="41"/>
      <c r="BO38" s="41"/>
      <c r="BP38" s="41"/>
      <c r="BQ38" s="36">
        <f t="shared" si="4"/>
        <v>0</v>
      </c>
      <c r="BR38" s="41">
        <v>0</v>
      </c>
      <c r="BS38" s="41">
        <v>0</v>
      </c>
      <c r="BT38" s="41">
        <v>0</v>
      </c>
      <c r="BU38" s="41">
        <v>0</v>
      </c>
      <c r="BV38" s="41">
        <v>0</v>
      </c>
      <c r="BW38" s="36">
        <f t="shared" si="36"/>
        <v>0</v>
      </c>
      <c r="BX38" s="41">
        <v>0</v>
      </c>
      <c r="BY38" s="36">
        <f t="shared" si="37"/>
        <v>0</v>
      </c>
      <c r="BZ38" s="41">
        <v>20.039071</v>
      </c>
      <c r="CA38" s="41">
        <v>19.675442</v>
      </c>
      <c r="CB38" s="41">
        <v>19.213834550000001</v>
      </c>
      <c r="CC38" s="41">
        <v>18.8834175</v>
      </c>
      <c r="CD38" s="41">
        <v>18.5191515</v>
      </c>
      <c r="CE38" s="36">
        <f t="shared" si="5"/>
        <v>96.330916549999984</v>
      </c>
      <c r="CF38" s="36">
        <f t="shared" si="6"/>
        <v>866.36489837354816</v>
      </c>
      <c r="CG38" s="67">
        <f t="shared" si="7"/>
        <v>9.3619498205195592E-2</v>
      </c>
      <c r="CH38" s="33"/>
      <c r="CI38" s="41">
        <v>128.26645028624594</v>
      </c>
      <c r="CJ38" s="41">
        <v>127.48381256970333</v>
      </c>
      <c r="CK38" s="41">
        <v>133.1</v>
      </c>
      <c r="CL38" s="41">
        <v>133.1</v>
      </c>
      <c r="CM38" s="41">
        <v>133.1</v>
      </c>
      <c r="CN38" s="41"/>
      <c r="CO38" s="36">
        <f t="shared" si="61"/>
        <v>655.05026285594931</v>
      </c>
      <c r="CP38" s="41">
        <v>4.4000000000000004</v>
      </c>
      <c r="CQ38" s="41">
        <v>4.4000000000000004</v>
      </c>
      <c r="CR38" s="41">
        <v>4.4000000000000004</v>
      </c>
      <c r="CS38" s="41">
        <v>4.4000000000000004</v>
      </c>
      <c r="CT38" s="41">
        <v>4.4000000000000004</v>
      </c>
      <c r="CU38" s="41"/>
      <c r="CV38" s="36">
        <f t="shared" si="62"/>
        <v>22</v>
      </c>
      <c r="CW38" s="41">
        <v>24.29000000000001</v>
      </c>
      <c r="CX38" s="41">
        <v>0</v>
      </c>
      <c r="CY38" s="36">
        <f t="shared" si="10"/>
        <v>24.29000000000001</v>
      </c>
      <c r="CZ38" s="41">
        <v>0</v>
      </c>
      <c r="DA38" s="36">
        <f t="shared" si="11"/>
        <v>0</v>
      </c>
      <c r="DB38" s="41">
        <f>75.304457252-13.13999649-20.036460762</f>
        <v>42.128</v>
      </c>
      <c r="DC38" s="41">
        <f>75.304457252-13.13999649-20.036460762</f>
        <v>42.128</v>
      </c>
      <c r="DD38" s="41">
        <f>75.304457252-13.13999649-20.036460762</f>
        <v>42.128</v>
      </c>
      <c r="DE38" s="41">
        <f>75.304457252-13.13999649-20.036460762</f>
        <v>42.128</v>
      </c>
      <c r="DF38" s="41">
        <f>75.304457252-13.13999649-20.036460762</f>
        <v>42.128</v>
      </c>
      <c r="DG38" s="36">
        <f t="shared" si="12"/>
        <v>210.64</v>
      </c>
      <c r="DH38" s="36">
        <f t="shared" si="13"/>
        <v>911.98026285594926</v>
      </c>
      <c r="DI38" s="67">
        <f t="shared" si="14"/>
        <v>7.6102122541066172E-2</v>
      </c>
      <c r="DJ38" s="33"/>
      <c r="DK38" s="41">
        <v>0</v>
      </c>
      <c r="DL38" s="41">
        <v>0</v>
      </c>
      <c r="DM38" s="41">
        <v>0</v>
      </c>
      <c r="DN38" s="41">
        <v>0</v>
      </c>
      <c r="DO38" s="41">
        <v>0</v>
      </c>
      <c r="DP38" s="36">
        <f t="shared" si="15"/>
        <v>0</v>
      </c>
      <c r="DQ38" s="41">
        <f>62.164460762-20.036460762</f>
        <v>42.128</v>
      </c>
      <c r="DR38" s="41">
        <f>62.164460762-20.036460762</f>
        <v>42.128</v>
      </c>
      <c r="DS38" s="41">
        <f>62.164460762-20.036460762</f>
        <v>42.128</v>
      </c>
      <c r="DT38" s="41">
        <f>62.164460762-20.036460762</f>
        <v>42.128</v>
      </c>
      <c r="DU38" s="41">
        <f>62.164460762-20.036460762</f>
        <v>42.128</v>
      </c>
      <c r="DV38" s="41"/>
      <c r="DW38" s="41"/>
      <c r="DX38" s="41"/>
      <c r="DY38" s="41"/>
      <c r="DZ38" s="41"/>
      <c r="EA38" s="41"/>
      <c r="EB38" s="41"/>
      <c r="EC38" s="36">
        <f t="shared" si="16"/>
        <v>210.64</v>
      </c>
      <c r="ED38" s="36">
        <f t="shared" si="27"/>
        <v>210.64</v>
      </c>
      <c r="EE38" s="67">
        <f t="shared" si="17"/>
        <v>0.21304666474540845</v>
      </c>
      <c r="EF38" s="32"/>
    </row>
    <row r="39" spans="2:136" s="32" customFormat="1" x14ac:dyDescent="0.25">
      <c r="B39" s="42"/>
      <c r="C39" s="15" t="s">
        <v>36</v>
      </c>
      <c r="D39" s="1"/>
      <c r="E39" s="41"/>
      <c r="F39" s="41"/>
      <c r="G39" s="41"/>
      <c r="H39" s="41"/>
      <c r="I39" s="41"/>
      <c r="J39" s="41"/>
      <c r="K39" s="41"/>
      <c r="L39" s="41"/>
      <c r="M39" s="41"/>
      <c r="N39" s="41"/>
      <c r="O39" s="41"/>
      <c r="P39" s="36">
        <f>SUM(E39:O39)</f>
        <v>0</v>
      </c>
      <c r="Q39" s="41"/>
      <c r="R39" s="41"/>
      <c r="S39" s="41"/>
      <c r="T39" s="36">
        <f>SUM(Q39:S39)</f>
        <v>0</v>
      </c>
      <c r="U39" s="41"/>
      <c r="V39" s="41"/>
      <c r="W39" s="41"/>
      <c r="X39" s="41"/>
      <c r="Y39" s="41"/>
      <c r="Z39" s="36">
        <f>SUM(U39:Y39)</f>
        <v>0</v>
      </c>
      <c r="AA39" s="36">
        <f t="shared" si="0"/>
        <v>0</v>
      </c>
      <c r="AB39" s="67" t="str">
        <f t="shared" si="1"/>
        <v/>
      </c>
      <c r="AC39" s="35"/>
      <c r="AD39" s="41"/>
      <c r="AE39" s="41"/>
      <c r="AF39" s="41"/>
      <c r="AG39" s="41"/>
      <c r="AH39" s="41"/>
      <c r="AI39" s="36">
        <f>SUM(AD39:AH39)</f>
        <v>0</v>
      </c>
      <c r="AJ39" s="41"/>
      <c r="AK39" s="41"/>
      <c r="AL39" s="41"/>
      <c r="AM39" s="41"/>
      <c r="AN39" s="41"/>
      <c r="AO39" s="36">
        <f>SUM(AJ39:AN39)</f>
        <v>0</v>
      </c>
      <c r="AP39" s="41"/>
      <c r="AQ39" s="41"/>
      <c r="AR39" s="41"/>
      <c r="AS39" s="41"/>
      <c r="AT39" s="41"/>
      <c r="AU39" s="36">
        <f>SUM(AP39:AT39)</f>
        <v>0</v>
      </c>
      <c r="AV39" s="41"/>
      <c r="AW39" s="41"/>
      <c r="AX39" s="41"/>
      <c r="AY39" s="41"/>
      <c r="AZ39" s="41"/>
      <c r="BA39" s="36">
        <f>SUM(AV39:AZ39)</f>
        <v>0</v>
      </c>
      <c r="BB39" s="36">
        <f t="shared" si="35"/>
        <v>0</v>
      </c>
      <c r="BC39" s="67" t="str">
        <f t="shared" si="2"/>
        <v/>
      </c>
      <c r="BD39" s="35"/>
      <c r="BE39" s="41">
        <v>0.6</v>
      </c>
      <c r="BF39" s="41">
        <v>0.6</v>
      </c>
      <c r="BG39" s="41">
        <v>0.6</v>
      </c>
      <c r="BH39" s="41">
        <v>0.6</v>
      </c>
      <c r="BI39" s="41">
        <v>0.6</v>
      </c>
      <c r="BJ39" s="41"/>
      <c r="BK39" s="36">
        <f t="shared" si="3"/>
        <v>3</v>
      </c>
      <c r="BL39" s="41"/>
      <c r="BM39" s="41"/>
      <c r="BN39" s="41"/>
      <c r="BO39" s="41"/>
      <c r="BP39" s="41"/>
      <c r="BQ39" s="36">
        <f t="shared" si="4"/>
        <v>0</v>
      </c>
      <c r="BR39" s="41"/>
      <c r="BS39" s="41"/>
      <c r="BT39" s="41"/>
      <c r="BU39" s="41"/>
      <c r="BV39" s="41"/>
      <c r="BW39" s="36">
        <f>SUM(BR39:BV39)</f>
        <v>0</v>
      </c>
      <c r="BX39" s="41"/>
      <c r="BY39" s="36">
        <f t="shared" si="37"/>
        <v>0</v>
      </c>
      <c r="BZ39" s="41"/>
      <c r="CA39" s="41"/>
      <c r="CB39" s="41"/>
      <c r="CC39" s="41"/>
      <c r="CD39" s="41"/>
      <c r="CE39" s="36">
        <f t="shared" si="5"/>
        <v>0</v>
      </c>
      <c r="CF39" s="36">
        <f t="shared" si="6"/>
        <v>3</v>
      </c>
      <c r="CG39" s="67">
        <f t="shared" si="7"/>
        <v>3.2418037150726042E-4</v>
      </c>
      <c r="CH39" s="35"/>
      <c r="CI39" s="41"/>
      <c r="CJ39" s="41"/>
      <c r="CK39" s="41"/>
      <c r="CL39" s="41"/>
      <c r="CM39" s="41"/>
      <c r="CN39" s="41"/>
      <c r="CO39" s="36">
        <f t="shared" si="61"/>
        <v>0</v>
      </c>
      <c r="CP39" s="41"/>
      <c r="CQ39" s="41"/>
      <c r="CR39" s="41"/>
      <c r="CS39" s="41"/>
      <c r="CT39" s="41"/>
      <c r="CU39" s="41"/>
      <c r="CV39" s="36">
        <f t="shared" si="62"/>
        <v>0</v>
      </c>
      <c r="CW39" s="41"/>
      <c r="CX39" s="41"/>
      <c r="CY39" s="36">
        <f t="shared" si="10"/>
        <v>0</v>
      </c>
      <c r="CZ39" s="41"/>
      <c r="DA39" s="36">
        <f t="shared" si="11"/>
        <v>0</v>
      </c>
      <c r="DB39" s="41"/>
      <c r="DC39" s="41"/>
      <c r="DD39" s="41"/>
      <c r="DE39" s="41"/>
      <c r="DF39" s="41"/>
      <c r="DG39" s="36">
        <f t="shared" si="12"/>
        <v>0</v>
      </c>
      <c r="DH39" s="36">
        <f t="shared" si="13"/>
        <v>0</v>
      </c>
      <c r="DI39" s="67" t="str">
        <f t="shared" si="14"/>
        <v/>
      </c>
      <c r="DJ39" s="35"/>
      <c r="DK39" s="41"/>
      <c r="DL39" s="41"/>
      <c r="DM39" s="41"/>
      <c r="DN39" s="41"/>
      <c r="DO39" s="41"/>
      <c r="DP39" s="36">
        <f t="shared" si="15"/>
        <v>0</v>
      </c>
      <c r="DQ39" s="41"/>
      <c r="DR39" s="41"/>
      <c r="DS39" s="41"/>
      <c r="DT39" s="41"/>
      <c r="DU39" s="41"/>
      <c r="DV39" s="41"/>
      <c r="DW39" s="41"/>
      <c r="DX39" s="41"/>
      <c r="DY39" s="41"/>
      <c r="DZ39" s="41"/>
      <c r="EA39" s="41"/>
      <c r="EB39" s="41"/>
      <c r="EC39" s="36">
        <f t="shared" si="16"/>
        <v>0</v>
      </c>
      <c r="ED39" s="36">
        <f t="shared" si="27"/>
        <v>0</v>
      </c>
      <c r="EE39" s="67" t="str">
        <f t="shared" si="17"/>
        <v/>
      </c>
    </row>
    <row r="40" spans="2:136" s="32" customFormat="1" x14ac:dyDescent="0.25">
      <c r="B40" s="42"/>
      <c r="C40" s="15" t="s">
        <v>120</v>
      </c>
      <c r="D40" s="1"/>
      <c r="E40" s="41"/>
      <c r="F40" s="41"/>
      <c r="G40" s="41"/>
      <c r="H40" s="41"/>
      <c r="I40" s="41"/>
      <c r="J40" s="41"/>
      <c r="K40" s="41"/>
      <c r="L40" s="41"/>
      <c r="M40" s="41"/>
      <c r="N40" s="41"/>
      <c r="O40" s="41"/>
      <c r="P40" s="36">
        <f t="shared" ref="P40" si="98">SUM(E40:O40)</f>
        <v>0</v>
      </c>
      <c r="Q40" s="41"/>
      <c r="R40" s="41"/>
      <c r="S40" s="41"/>
      <c r="T40" s="36">
        <f t="shared" ref="T40" si="99">SUM(Q40:S40)</f>
        <v>0</v>
      </c>
      <c r="U40" s="41"/>
      <c r="V40" s="41"/>
      <c r="W40" s="41"/>
      <c r="X40" s="41"/>
      <c r="Y40" s="41"/>
      <c r="Z40" s="36">
        <f>SUM(U40:Y40)</f>
        <v>0</v>
      </c>
      <c r="AA40" s="36">
        <f t="shared" si="0"/>
        <v>0</v>
      </c>
      <c r="AB40" s="67" t="str">
        <f t="shared" si="1"/>
        <v/>
      </c>
      <c r="AC40" s="35"/>
      <c r="AD40" s="41"/>
      <c r="AE40" s="41"/>
      <c r="AF40" s="41"/>
      <c r="AG40" s="41"/>
      <c r="AH40" s="41"/>
      <c r="AI40" s="36">
        <f t="shared" ref="AI40" si="100">SUM(AD40:AH40)</f>
        <v>0</v>
      </c>
      <c r="AJ40" s="41"/>
      <c r="AK40" s="41"/>
      <c r="AL40" s="41"/>
      <c r="AM40" s="41"/>
      <c r="AN40" s="41"/>
      <c r="AO40" s="36">
        <f t="shared" ref="AO40" si="101">SUM(AJ40:AN40)</f>
        <v>0</v>
      </c>
      <c r="AP40" s="41"/>
      <c r="AQ40" s="41"/>
      <c r="AR40" s="41"/>
      <c r="AS40" s="41"/>
      <c r="AT40" s="41"/>
      <c r="AU40" s="36">
        <f t="shared" ref="AU40" si="102">SUM(AP40:AT40)</f>
        <v>0</v>
      </c>
      <c r="AV40" s="41"/>
      <c r="AW40" s="41"/>
      <c r="AX40" s="41"/>
      <c r="AY40" s="41"/>
      <c r="AZ40" s="41"/>
      <c r="BA40" s="36">
        <f>SUM(AV40:AZ40)</f>
        <v>0</v>
      </c>
      <c r="BB40" s="36">
        <f>SUM(AI40,AO40,AU40,BA40)</f>
        <v>0</v>
      </c>
      <c r="BC40" s="67" t="str">
        <f t="shared" si="2"/>
        <v/>
      </c>
      <c r="BD40" s="35"/>
      <c r="BE40" s="41"/>
      <c r="BF40" s="41"/>
      <c r="BG40" s="41"/>
      <c r="BH40" s="41"/>
      <c r="BI40" s="41"/>
      <c r="BJ40" s="41"/>
      <c r="BK40" s="36">
        <f t="shared" si="3"/>
        <v>0</v>
      </c>
      <c r="BL40" s="41"/>
      <c r="BM40" s="41"/>
      <c r="BN40" s="41"/>
      <c r="BO40" s="41"/>
      <c r="BP40" s="41"/>
      <c r="BQ40" s="36">
        <f t="shared" si="4"/>
        <v>0</v>
      </c>
      <c r="BR40" s="41"/>
      <c r="BS40" s="41"/>
      <c r="BT40" s="41"/>
      <c r="BU40" s="41"/>
      <c r="BV40" s="41"/>
      <c r="BW40" s="36">
        <f t="shared" ref="BW40" si="103">SUM(BR40:BV40)</f>
        <v>0</v>
      </c>
      <c r="BX40" s="41"/>
      <c r="BY40" s="36">
        <f t="shared" si="37"/>
        <v>0</v>
      </c>
      <c r="BZ40" s="41"/>
      <c r="CA40" s="41"/>
      <c r="CB40" s="41"/>
      <c r="CC40" s="41"/>
      <c r="CD40" s="41"/>
      <c r="CE40" s="36">
        <f t="shared" si="5"/>
        <v>0</v>
      </c>
      <c r="CF40" s="36">
        <f t="shared" si="6"/>
        <v>0</v>
      </c>
      <c r="CG40" s="67" t="str">
        <f t="shared" si="7"/>
        <v/>
      </c>
      <c r="CH40" s="35"/>
      <c r="CI40" s="41"/>
      <c r="CJ40" s="41"/>
      <c r="CK40" s="41"/>
      <c r="CL40" s="41"/>
      <c r="CM40" s="41"/>
      <c r="CN40" s="134">
        <v>0.11700000000000001</v>
      </c>
      <c r="CO40" s="36">
        <f t="shared" si="61"/>
        <v>0.11700000000000001</v>
      </c>
      <c r="CP40" s="41"/>
      <c r="CQ40" s="41"/>
      <c r="CR40" s="41"/>
      <c r="CS40" s="41"/>
      <c r="CT40" s="41"/>
      <c r="CU40" s="41"/>
      <c r="CV40" s="36">
        <f t="shared" si="62"/>
        <v>0</v>
      </c>
      <c r="CW40" s="41"/>
      <c r="CX40" s="41"/>
      <c r="CY40" s="36">
        <f t="shared" si="10"/>
        <v>0</v>
      </c>
      <c r="CZ40" s="41"/>
      <c r="DA40" s="36">
        <f t="shared" si="11"/>
        <v>0</v>
      </c>
      <c r="DB40" s="41"/>
      <c r="DC40" s="41"/>
      <c r="DD40" s="41"/>
      <c r="DE40" s="41"/>
      <c r="DF40" s="41"/>
      <c r="DG40" s="36">
        <f t="shared" si="12"/>
        <v>0</v>
      </c>
      <c r="DH40" s="36">
        <f t="shared" si="13"/>
        <v>0.11700000000000001</v>
      </c>
      <c r="DI40" s="67">
        <f t="shared" si="14"/>
        <v>9.7633125408012851E-6</v>
      </c>
      <c r="DJ40" s="35"/>
      <c r="DK40" s="41"/>
      <c r="DL40" s="41"/>
      <c r="DM40" s="41"/>
      <c r="DN40" s="41"/>
      <c r="DO40" s="41"/>
      <c r="DP40" s="36">
        <f t="shared" si="15"/>
        <v>0</v>
      </c>
      <c r="DQ40" s="41"/>
      <c r="DR40" s="41"/>
      <c r="DS40" s="41"/>
      <c r="DT40" s="41"/>
      <c r="DU40" s="41"/>
      <c r="DV40" s="41"/>
      <c r="DW40" s="41"/>
      <c r="DX40" s="41"/>
      <c r="DY40" s="41"/>
      <c r="DZ40" s="41"/>
      <c r="EA40" s="41"/>
      <c r="EB40" s="41"/>
      <c r="EC40" s="36">
        <f t="shared" si="16"/>
        <v>0</v>
      </c>
      <c r="ED40" s="36">
        <f t="shared" si="27"/>
        <v>0</v>
      </c>
      <c r="EE40" s="67" t="str">
        <f t="shared" si="17"/>
        <v/>
      </c>
    </row>
    <row r="41" spans="2:136" s="32" customFormat="1" x14ac:dyDescent="0.25">
      <c r="B41" s="42"/>
      <c r="C41" s="15" t="s">
        <v>37</v>
      </c>
      <c r="D41" s="1"/>
      <c r="E41" s="41"/>
      <c r="F41" s="41"/>
      <c r="G41" s="41"/>
      <c r="H41" s="41"/>
      <c r="I41" s="41"/>
      <c r="J41" s="41"/>
      <c r="K41" s="41"/>
      <c r="L41" s="41"/>
      <c r="M41" s="41"/>
      <c r="N41" s="41"/>
      <c r="O41" s="41"/>
      <c r="P41" s="36">
        <f>SUM(E41:O41)</f>
        <v>0</v>
      </c>
      <c r="Q41" s="41"/>
      <c r="R41" s="41"/>
      <c r="S41" s="41"/>
      <c r="T41" s="36">
        <f>SUM(Q41:S41)</f>
        <v>0</v>
      </c>
      <c r="U41" s="41"/>
      <c r="V41" s="41"/>
      <c r="W41" s="41"/>
      <c r="X41" s="41"/>
      <c r="Y41" s="41"/>
      <c r="Z41" s="36">
        <f>SUM(U41:Y41)</f>
        <v>0</v>
      </c>
      <c r="AA41" s="36">
        <f t="shared" si="0"/>
        <v>0</v>
      </c>
      <c r="AB41" s="67" t="str">
        <f t="shared" si="1"/>
        <v/>
      </c>
      <c r="AC41" s="35"/>
      <c r="AD41" s="41"/>
      <c r="AE41" s="41"/>
      <c r="AF41" s="41"/>
      <c r="AG41" s="41"/>
      <c r="AH41" s="41"/>
      <c r="AI41" s="36">
        <f>SUM(AD41:AH41)</f>
        <v>0</v>
      </c>
      <c r="AJ41" s="41"/>
      <c r="AK41" s="41"/>
      <c r="AL41" s="41"/>
      <c r="AM41" s="41"/>
      <c r="AN41" s="41"/>
      <c r="AO41" s="36">
        <f>SUM(AJ41:AN41)</f>
        <v>0</v>
      </c>
      <c r="AP41" s="41"/>
      <c r="AQ41" s="41"/>
      <c r="AR41" s="41"/>
      <c r="AS41" s="41"/>
      <c r="AT41" s="41"/>
      <c r="AU41" s="36">
        <f>SUM(AP41:AT41)</f>
        <v>0</v>
      </c>
      <c r="AV41" s="41"/>
      <c r="AW41" s="41"/>
      <c r="AX41" s="41"/>
      <c r="AY41" s="41"/>
      <c r="AZ41" s="41"/>
      <c r="BA41" s="36">
        <f>SUM(AV41:AZ41)</f>
        <v>0</v>
      </c>
      <c r="BB41" s="36">
        <f>SUM(AI41,AO41,AU41,BA41)</f>
        <v>0</v>
      </c>
      <c r="BC41" s="67" t="str">
        <f t="shared" si="2"/>
        <v/>
      </c>
      <c r="BD41" s="35"/>
      <c r="BE41" s="41">
        <v>2</v>
      </c>
      <c r="BF41" s="41">
        <v>2</v>
      </c>
      <c r="BG41" s="41">
        <v>2</v>
      </c>
      <c r="BH41" s="41">
        <v>2</v>
      </c>
      <c r="BI41" s="41">
        <v>2</v>
      </c>
      <c r="BJ41" s="41"/>
      <c r="BK41" s="36">
        <f t="shared" si="3"/>
        <v>10</v>
      </c>
      <c r="BL41" s="41"/>
      <c r="BM41" s="41"/>
      <c r="BN41" s="41"/>
      <c r="BO41" s="41"/>
      <c r="BP41" s="41"/>
      <c r="BQ41" s="36">
        <f t="shared" si="4"/>
        <v>0</v>
      </c>
      <c r="BR41" s="41"/>
      <c r="BS41" s="41"/>
      <c r="BT41" s="41"/>
      <c r="BU41" s="41"/>
      <c r="BV41" s="41"/>
      <c r="BW41" s="36">
        <f>SUM(BR41:BV41)</f>
        <v>0</v>
      </c>
      <c r="BX41" s="41"/>
      <c r="BY41" s="36">
        <f t="shared" si="37"/>
        <v>0</v>
      </c>
      <c r="BZ41" s="41"/>
      <c r="CA41" s="41"/>
      <c r="CB41" s="41"/>
      <c r="CC41" s="41"/>
      <c r="CD41" s="41"/>
      <c r="CE41" s="36">
        <f t="shared" si="5"/>
        <v>0</v>
      </c>
      <c r="CF41" s="36">
        <f t="shared" si="6"/>
        <v>10</v>
      </c>
      <c r="CG41" s="67">
        <f t="shared" si="7"/>
        <v>1.0806012383575347E-3</v>
      </c>
      <c r="CH41" s="35"/>
      <c r="CI41" s="41"/>
      <c r="CJ41" s="41"/>
      <c r="CK41" s="41"/>
      <c r="CL41" s="41"/>
      <c r="CM41" s="41"/>
      <c r="CN41" s="41">
        <v>10</v>
      </c>
      <c r="CO41" s="36">
        <f t="shared" si="61"/>
        <v>10</v>
      </c>
      <c r="CP41" s="41"/>
      <c r="CQ41" s="41"/>
      <c r="CR41" s="41"/>
      <c r="CS41" s="41"/>
      <c r="CT41" s="41"/>
      <c r="CU41" s="41"/>
      <c r="CV41" s="36">
        <f t="shared" si="62"/>
        <v>0</v>
      </c>
      <c r="CW41" s="41">
        <v>10</v>
      </c>
      <c r="CX41" s="41"/>
      <c r="CY41" s="36">
        <f t="shared" si="10"/>
        <v>10</v>
      </c>
      <c r="CZ41" s="41"/>
      <c r="DA41" s="36">
        <f t="shared" si="11"/>
        <v>0</v>
      </c>
      <c r="DB41" s="41"/>
      <c r="DC41" s="41"/>
      <c r="DD41" s="41"/>
      <c r="DE41" s="41"/>
      <c r="DF41" s="41"/>
      <c r="DG41" s="36">
        <f t="shared" si="12"/>
        <v>0</v>
      </c>
      <c r="DH41" s="36">
        <f t="shared" si="13"/>
        <v>20</v>
      </c>
      <c r="DI41" s="67">
        <f t="shared" si="14"/>
        <v>1.6689423146668864E-3</v>
      </c>
      <c r="DJ41" s="35"/>
      <c r="DK41" s="41"/>
      <c r="DL41" s="41"/>
      <c r="DM41" s="41"/>
      <c r="DN41" s="41"/>
      <c r="DO41" s="41"/>
      <c r="DP41" s="36">
        <f t="shared" si="15"/>
        <v>0</v>
      </c>
      <c r="DQ41" s="41"/>
      <c r="DR41" s="41"/>
      <c r="DS41" s="41"/>
      <c r="DT41" s="41"/>
      <c r="DU41" s="41"/>
      <c r="DV41" s="41"/>
      <c r="DW41" s="41"/>
      <c r="DX41" s="41"/>
      <c r="DY41" s="41"/>
      <c r="DZ41" s="41"/>
      <c r="EA41" s="41"/>
      <c r="EB41" s="41"/>
      <c r="EC41" s="36">
        <f t="shared" si="16"/>
        <v>0</v>
      </c>
      <c r="ED41" s="36">
        <f t="shared" si="27"/>
        <v>0</v>
      </c>
      <c r="EE41" s="67" t="str">
        <f t="shared" si="17"/>
        <v/>
      </c>
    </row>
    <row r="42" spans="2:136" x14ac:dyDescent="0.25">
      <c r="B42" s="42"/>
      <c r="C42" s="15" t="s">
        <v>38</v>
      </c>
      <c r="D42" s="1"/>
      <c r="E42" s="41"/>
      <c r="F42" s="41"/>
      <c r="G42" s="41"/>
      <c r="H42" s="41"/>
      <c r="I42" s="41"/>
      <c r="J42" s="41"/>
      <c r="K42" s="41"/>
      <c r="L42" s="41"/>
      <c r="M42" s="41"/>
      <c r="N42" s="41"/>
      <c r="O42" s="41">
        <v>0.4</v>
      </c>
      <c r="P42" s="36">
        <f t="shared" si="28"/>
        <v>0.4</v>
      </c>
      <c r="Q42" s="41"/>
      <c r="R42" s="41"/>
      <c r="S42" s="41"/>
      <c r="T42" s="36">
        <f t="shared" si="29"/>
        <v>0</v>
      </c>
      <c r="U42" s="41"/>
      <c r="V42" s="41"/>
      <c r="W42" s="41"/>
      <c r="X42" s="41"/>
      <c r="Y42" s="41"/>
      <c r="Z42" s="36">
        <f t="shared" si="30"/>
        <v>0</v>
      </c>
      <c r="AA42" s="36">
        <f t="shared" si="0"/>
        <v>0.4</v>
      </c>
      <c r="AB42" s="67">
        <f t="shared" si="1"/>
        <v>9.5373717287723991E-5</v>
      </c>
      <c r="AC42" s="35"/>
      <c r="AD42" s="41">
        <v>0.3</v>
      </c>
      <c r="AE42" s="41">
        <v>0.3</v>
      </c>
      <c r="AF42" s="41">
        <v>1</v>
      </c>
      <c r="AG42" s="41">
        <v>1</v>
      </c>
      <c r="AH42" s="41">
        <v>4</v>
      </c>
      <c r="AI42" s="36">
        <f t="shared" si="31"/>
        <v>6.6</v>
      </c>
      <c r="AJ42" s="41"/>
      <c r="AK42" s="41"/>
      <c r="AL42" s="41"/>
      <c r="AM42" s="41"/>
      <c r="AN42" s="41"/>
      <c r="AO42" s="36">
        <f t="shared" si="32"/>
        <v>0</v>
      </c>
      <c r="AP42" s="41"/>
      <c r="AQ42" s="41"/>
      <c r="AR42" s="41"/>
      <c r="AS42" s="41"/>
      <c r="AT42" s="41"/>
      <c r="AU42" s="36">
        <f t="shared" si="33"/>
        <v>0</v>
      </c>
      <c r="AV42" s="41"/>
      <c r="AW42" s="41"/>
      <c r="AX42" s="41"/>
      <c r="AY42" s="41"/>
      <c r="AZ42" s="41"/>
      <c r="BA42" s="36">
        <f t="shared" si="34"/>
        <v>0</v>
      </c>
      <c r="BB42" s="36">
        <f t="shared" si="35"/>
        <v>6.6</v>
      </c>
      <c r="BC42" s="67">
        <f t="shared" si="2"/>
        <v>8.9237534942949472E-4</v>
      </c>
      <c r="BD42" s="35"/>
      <c r="BE42" s="41">
        <v>4</v>
      </c>
      <c r="BF42" s="41">
        <v>4</v>
      </c>
      <c r="BG42" s="41">
        <v>4</v>
      </c>
      <c r="BH42" s="41">
        <v>4.7372954400000005</v>
      </c>
      <c r="BI42" s="41">
        <v>5</v>
      </c>
      <c r="BJ42" s="41"/>
      <c r="BK42" s="36">
        <f t="shared" si="3"/>
        <v>21.73729544</v>
      </c>
      <c r="BL42" s="41"/>
      <c r="BM42" s="41"/>
      <c r="BN42" s="41"/>
      <c r="BO42" s="41"/>
      <c r="BP42" s="41"/>
      <c r="BQ42" s="36">
        <f t="shared" si="4"/>
        <v>0</v>
      </c>
      <c r="BR42" s="41"/>
      <c r="BS42" s="41"/>
      <c r="BT42" s="41"/>
      <c r="BU42" s="41"/>
      <c r="BV42" s="41"/>
      <c r="BW42" s="36">
        <f t="shared" si="36"/>
        <v>0</v>
      </c>
      <c r="BX42" s="41"/>
      <c r="BY42" s="36">
        <f t="shared" si="37"/>
        <v>0</v>
      </c>
      <c r="BZ42" s="41"/>
      <c r="CA42" s="41"/>
      <c r="CB42" s="41"/>
      <c r="CC42" s="41"/>
      <c r="CD42" s="41"/>
      <c r="CE42" s="36">
        <f t="shared" si="5"/>
        <v>0</v>
      </c>
      <c r="CF42" s="36">
        <f t="shared" si="6"/>
        <v>21.73729544</v>
      </c>
      <c r="CG42" s="67">
        <f t="shared" si="7"/>
        <v>2.3489348371007594E-3</v>
      </c>
      <c r="CH42" s="35"/>
      <c r="CI42" s="41">
        <v>5</v>
      </c>
      <c r="CJ42" s="41">
        <v>6.25</v>
      </c>
      <c r="CK42" s="41">
        <v>6.25</v>
      </c>
      <c r="CL42" s="41">
        <v>6.25</v>
      </c>
      <c r="CM42" s="41">
        <v>6.25</v>
      </c>
      <c r="CN42" s="41"/>
      <c r="CO42" s="36">
        <f t="shared" si="61"/>
        <v>30</v>
      </c>
      <c r="CP42" s="41"/>
      <c r="CQ42" s="41"/>
      <c r="CR42" s="41"/>
      <c r="CS42" s="41"/>
      <c r="CT42" s="41"/>
      <c r="CU42" s="41"/>
      <c r="CV42" s="36">
        <f t="shared" si="62"/>
        <v>0</v>
      </c>
      <c r="CW42" s="41">
        <v>10</v>
      </c>
      <c r="CX42" s="41"/>
      <c r="CY42" s="36">
        <f t="shared" si="10"/>
        <v>10</v>
      </c>
      <c r="CZ42" s="41"/>
      <c r="DA42" s="36">
        <f t="shared" si="11"/>
        <v>0</v>
      </c>
      <c r="DB42" s="41"/>
      <c r="DC42" s="41"/>
      <c r="DD42" s="41"/>
      <c r="DE42" s="41"/>
      <c r="DF42" s="41"/>
      <c r="DG42" s="36">
        <f t="shared" si="12"/>
        <v>0</v>
      </c>
      <c r="DH42" s="36">
        <f t="shared" si="13"/>
        <v>40</v>
      </c>
      <c r="DI42" s="67">
        <f t="shared" si="14"/>
        <v>3.3378846293337728E-3</v>
      </c>
      <c r="DJ42" s="35"/>
      <c r="DK42" s="41"/>
      <c r="DL42" s="41"/>
      <c r="DM42" s="41"/>
      <c r="DN42" s="41"/>
      <c r="DO42" s="41"/>
      <c r="DP42" s="36">
        <f t="shared" si="15"/>
        <v>0</v>
      </c>
      <c r="DQ42" s="41"/>
      <c r="DR42" s="41"/>
      <c r="DS42" s="41"/>
      <c r="DT42" s="41"/>
      <c r="DU42" s="41"/>
      <c r="DV42" s="41"/>
      <c r="DW42" s="41"/>
      <c r="DX42" s="41"/>
      <c r="DY42" s="41"/>
      <c r="DZ42" s="41"/>
      <c r="EA42" s="41"/>
      <c r="EB42" s="41"/>
      <c r="EC42" s="36">
        <f t="shared" si="16"/>
        <v>0</v>
      </c>
      <c r="ED42" s="36">
        <f t="shared" si="27"/>
        <v>0</v>
      </c>
      <c r="EE42" s="67" t="str">
        <f t="shared" si="17"/>
        <v/>
      </c>
      <c r="EF42" s="32"/>
    </row>
    <row r="43" spans="2:136" x14ac:dyDescent="0.25">
      <c r="B43" s="42"/>
      <c r="C43" s="15" t="s">
        <v>39</v>
      </c>
      <c r="D43" s="1"/>
      <c r="E43" s="41"/>
      <c r="F43" s="41"/>
      <c r="G43" s="41"/>
      <c r="H43" s="41"/>
      <c r="I43" s="41"/>
      <c r="J43" s="41"/>
      <c r="K43" s="41"/>
      <c r="L43" s="41"/>
      <c r="M43" s="41"/>
      <c r="N43" s="41"/>
      <c r="O43" s="41"/>
      <c r="P43" s="36">
        <f t="shared" si="28"/>
        <v>0</v>
      </c>
      <c r="Q43" s="41"/>
      <c r="R43" s="41"/>
      <c r="S43" s="41">
        <v>8</v>
      </c>
      <c r="T43" s="36">
        <f t="shared" si="29"/>
        <v>8</v>
      </c>
      <c r="U43" s="41"/>
      <c r="V43" s="41"/>
      <c r="W43" s="41"/>
      <c r="X43" s="41"/>
      <c r="Y43" s="41"/>
      <c r="Z43" s="36">
        <f t="shared" si="30"/>
        <v>0</v>
      </c>
      <c r="AA43" s="36">
        <f t="shared" si="0"/>
        <v>8</v>
      </c>
      <c r="AB43" s="67">
        <f t="shared" si="1"/>
        <v>1.9074743457544797E-3</v>
      </c>
      <c r="AC43" s="35"/>
      <c r="AD43" s="41"/>
      <c r="AE43" s="41"/>
      <c r="AF43" s="41"/>
      <c r="AG43" s="41"/>
      <c r="AH43" s="41"/>
      <c r="AI43" s="36">
        <f t="shared" si="31"/>
        <v>0</v>
      </c>
      <c r="AJ43" s="41"/>
      <c r="AK43" s="41"/>
      <c r="AL43" s="41"/>
      <c r="AM43" s="41"/>
      <c r="AN43" s="41"/>
      <c r="AO43" s="36">
        <f t="shared" si="32"/>
        <v>0</v>
      </c>
      <c r="AP43" s="41">
        <v>8</v>
      </c>
      <c r="AQ43" s="41">
        <v>8</v>
      </c>
      <c r="AR43" s="41">
        <v>8</v>
      </c>
      <c r="AS43" s="41">
        <v>8</v>
      </c>
      <c r="AT43" s="41">
        <v>8</v>
      </c>
      <c r="AU43" s="36">
        <f t="shared" si="33"/>
        <v>40</v>
      </c>
      <c r="AV43" s="41"/>
      <c r="AW43" s="41"/>
      <c r="AX43" s="41"/>
      <c r="AY43" s="41"/>
      <c r="AZ43" s="41"/>
      <c r="BA43" s="36">
        <f t="shared" si="34"/>
        <v>0</v>
      </c>
      <c r="BB43" s="36">
        <f t="shared" si="35"/>
        <v>40</v>
      </c>
      <c r="BC43" s="67">
        <f t="shared" si="2"/>
        <v>5.408335451087847E-3</v>
      </c>
      <c r="BD43" s="35"/>
      <c r="BE43" s="41"/>
      <c r="BF43" s="41"/>
      <c r="BG43" s="41"/>
      <c r="BH43" s="41"/>
      <c r="BI43" s="41"/>
      <c r="BJ43" s="41"/>
      <c r="BK43" s="36">
        <f t="shared" si="3"/>
        <v>0</v>
      </c>
      <c r="BL43" s="41"/>
      <c r="BM43" s="41"/>
      <c r="BN43" s="41"/>
      <c r="BO43" s="41"/>
      <c r="BP43" s="41"/>
      <c r="BQ43" s="36">
        <f t="shared" si="4"/>
        <v>0</v>
      </c>
      <c r="BR43" s="41">
        <v>8</v>
      </c>
      <c r="BS43" s="41">
        <v>8</v>
      </c>
      <c r="BT43" s="41">
        <v>6</v>
      </c>
      <c r="BU43" s="41">
        <v>0</v>
      </c>
      <c r="BV43" s="41">
        <v>0</v>
      </c>
      <c r="BW43" s="36">
        <f t="shared" si="36"/>
        <v>22</v>
      </c>
      <c r="BX43" s="41">
        <v>0</v>
      </c>
      <c r="BY43" s="36">
        <f t="shared" si="37"/>
        <v>0</v>
      </c>
      <c r="BZ43" s="41"/>
      <c r="CA43" s="41"/>
      <c r="CB43" s="41"/>
      <c r="CC43" s="41"/>
      <c r="CD43" s="41"/>
      <c r="CE43" s="36">
        <f t="shared" si="5"/>
        <v>0</v>
      </c>
      <c r="CF43" s="36">
        <f t="shared" si="6"/>
        <v>22</v>
      </c>
      <c r="CG43" s="67">
        <f t="shared" si="7"/>
        <v>2.3773227243865766E-3</v>
      </c>
      <c r="CH43" s="35"/>
      <c r="CI43" s="41">
        <v>10</v>
      </c>
      <c r="CJ43" s="41"/>
      <c r="CK43" s="41"/>
      <c r="CL43" s="41"/>
      <c r="CM43" s="41"/>
      <c r="CN43" s="41"/>
      <c r="CO43" s="36">
        <f t="shared" si="61"/>
        <v>10</v>
      </c>
      <c r="CP43" s="41"/>
      <c r="CQ43" s="41"/>
      <c r="CR43" s="41"/>
      <c r="CS43" s="41"/>
      <c r="CT43" s="41"/>
      <c r="CU43" s="41"/>
      <c r="CV43" s="36">
        <f t="shared" si="62"/>
        <v>0</v>
      </c>
      <c r="CW43" s="41"/>
      <c r="CX43" s="41"/>
      <c r="CY43" s="36">
        <f t="shared" si="10"/>
        <v>0</v>
      </c>
      <c r="CZ43" s="41"/>
      <c r="DA43" s="36">
        <f t="shared" si="11"/>
        <v>0</v>
      </c>
      <c r="DB43" s="41"/>
      <c r="DC43" s="41"/>
      <c r="DD43" s="41"/>
      <c r="DE43" s="41"/>
      <c r="DF43" s="41"/>
      <c r="DG43" s="36">
        <f t="shared" si="12"/>
        <v>0</v>
      </c>
      <c r="DH43" s="36">
        <f t="shared" si="13"/>
        <v>10</v>
      </c>
      <c r="DI43" s="67">
        <f t="shared" si="14"/>
        <v>8.3447115733344319E-4</v>
      </c>
      <c r="DJ43" s="35"/>
      <c r="DK43" s="41"/>
      <c r="DL43" s="41"/>
      <c r="DM43" s="41"/>
      <c r="DN43" s="41"/>
      <c r="DO43" s="41"/>
      <c r="DP43" s="36">
        <f t="shared" si="15"/>
        <v>0</v>
      </c>
      <c r="DQ43" s="41"/>
      <c r="DR43" s="41"/>
      <c r="DS43" s="41"/>
      <c r="DT43" s="41"/>
      <c r="DU43" s="41"/>
      <c r="DV43" s="41"/>
      <c r="DW43" s="41"/>
      <c r="DX43" s="41"/>
      <c r="DY43" s="41"/>
      <c r="DZ43" s="41"/>
      <c r="EA43" s="41"/>
      <c r="EB43" s="41"/>
      <c r="EC43" s="36">
        <f t="shared" si="16"/>
        <v>0</v>
      </c>
      <c r="ED43" s="36">
        <f t="shared" si="27"/>
        <v>0</v>
      </c>
      <c r="EE43" s="67" t="str">
        <f t="shared" si="17"/>
        <v/>
      </c>
      <c r="EF43" s="32"/>
    </row>
    <row r="44" spans="2:136" x14ac:dyDescent="0.25">
      <c r="B44" s="42"/>
      <c r="C44" s="15" t="s">
        <v>40</v>
      </c>
      <c r="D44" s="1"/>
      <c r="E44" s="41"/>
      <c r="F44" s="41"/>
      <c r="G44" s="41"/>
      <c r="H44" s="41"/>
      <c r="I44" s="41"/>
      <c r="J44" s="41"/>
      <c r="K44" s="41"/>
      <c r="L44" s="41"/>
      <c r="M44" s="41"/>
      <c r="N44" s="41"/>
      <c r="O44" s="41"/>
      <c r="P44" s="36">
        <f t="shared" si="28"/>
        <v>0</v>
      </c>
      <c r="Q44" s="41"/>
      <c r="R44" s="41"/>
      <c r="S44" s="41"/>
      <c r="T44" s="36">
        <f t="shared" si="29"/>
        <v>0</v>
      </c>
      <c r="U44" s="41">
        <v>0</v>
      </c>
      <c r="V44" s="41">
        <v>0.96</v>
      </c>
      <c r="W44" s="41">
        <v>0.96140999999999999</v>
      </c>
      <c r="X44" s="41">
        <v>0.95342499999999997</v>
      </c>
      <c r="Y44" s="41">
        <v>0.917161</v>
      </c>
      <c r="Z44" s="36">
        <f t="shared" si="30"/>
        <v>3.7919960000000001</v>
      </c>
      <c r="AA44" s="36">
        <f t="shared" si="0"/>
        <v>3.7919960000000001</v>
      </c>
      <c r="AB44" s="67">
        <f t="shared" si="1"/>
        <v>9.0414188615045056E-4</v>
      </c>
      <c r="AC44" s="33"/>
      <c r="AD44" s="41"/>
      <c r="AE44" s="41"/>
      <c r="AF44" s="41"/>
      <c r="AG44" s="41"/>
      <c r="AH44" s="41"/>
      <c r="AI44" s="36">
        <f t="shared" si="31"/>
        <v>0</v>
      </c>
      <c r="AJ44" s="41"/>
      <c r="AK44" s="41"/>
      <c r="AL44" s="41"/>
      <c r="AM44" s="41"/>
      <c r="AN44" s="41"/>
      <c r="AO44" s="36">
        <f t="shared" si="32"/>
        <v>0</v>
      </c>
      <c r="AP44" s="41"/>
      <c r="AQ44" s="41"/>
      <c r="AR44" s="41"/>
      <c r="AS44" s="41"/>
      <c r="AT44" s="41"/>
      <c r="AU44" s="36">
        <f t="shared" si="33"/>
        <v>0</v>
      </c>
      <c r="AV44" s="41">
        <v>0.87799899999999997</v>
      </c>
      <c r="AW44" s="41">
        <v>0.83905099999999999</v>
      </c>
      <c r="AX44" s="41">
        <v>0.80727899999999997</v>
      </c>
      <c r="AY44" s="41">
        <v>0.76977399999999996</v>
      </c>
      <c r="AZ44" s="41">
        <v>0.73293799999999998</v>
      </c>
      <c r="BA44" s="36">
        <f t="shared" si="34"/>
        <v>4.0270409999999996</v>
      </c>
      <c r="BB44" s="36">
        <f t="shared" si="35"/>
        <v>4.0270409999999996</v>
      </c>
      <c r="BC44" s="67">
        <f t="shared" si="2"/>
        <v>5.4448971508210637E-4</v>
      </c>
      <c r="BD44" s="33"/>
      <c r="BE44" s="41"/>
      <c r="BF44" s="41"/>
      <c r="BG44" s="41"/>
      <c r="BH44" s="41"/>
      <c r="BI44" s="41"/>
      <c r="BJ44" s="41"/>
      <c r="BK44" s="36">
        <f t="shared" si="3"/>
        <v>0</v>
      </c>
      <c r="BL44" s="41"/>
      <c r="BM44" s="41"/>
      <c r="BN44" s="41"/>
      <c r="BO44" s="41"/>
      <c r="BP44" s="41"/>
      <c r="BQ44" s="36">
        <f t="shared" si="4"/>
        <v>0</v>
      </c>
      <c r="BR44" s="41"/>
      <c r="BS44" s="41"/>
      <c r="BT44" s="41"/>
      <c r="BU44" s="41"/>
      <c r="BV44" s="41"/>
      <c r="BW44" s="36">
        <f t="shared" si="36"/>
        <v>0</v>
      </c>
      <c r="BX44" s="41"/>
      <c r="BY44" s="36">
        <f t="shared" si="37"/>
        <v>0</v>
      </c>
      <c r="BZ44" s="41">
        <v>0.713584</v>
      </c>
      <c r="CA44" s="41">
        <v>0.67802499999999999</v>
      </c>
      <c r="CB44" s="41">
        <v>0.65235922000000002</v>
      </c>
      <c r="CC44" s="41">
        <v>0.63345099999999999</v>
      </c>
      <c r="CD44" s="41">
        <v>0.68774000000000002</v>
      </c>
      <c r="CE44" s="36">
        <f t="shared" si="5"/>
        <v>3.3651592199999998</v>
      </c>
      <c r="CF44" s="36">
        <f t="shared" si="6"/>
        <v>3.3651592199999998</v>
      </c>
      <c r="CG44" s="67">
        <f t="shared" si="7"/>
        <v>3.6363952204022758E-4</v>
      </c>
      <c r="CH44" s="33"/>
      <c r="CI44" s="41"/>
      <c r="CJ44" s="41"/>
      <c r="CK44" s="41"/>
      <c r="CL44" s="41"/>
      <c r="CM44" s="41"/>
      <c r="CN44" s="41"/>
      <c r="CO44" s="36">
        <f t="shared" si="61"/>
        <v>0</v>
      </c>
      <c r="CP44" s="41"/>
      <c r="CQ44" s="41"/>
      <c r="CR44" s="41"/>
      <c r="CS44" s="41"/>
      <c r="CT44" s="41"/>
      <c r="CU44" s="41"/>
      <c r="CV44" s="36">
        <f t="shared" si="62"/>
        <v>0</v>
      </c>
      <c r="CW44" s="41"/>
      <c r="CX44" s="41"/>
      <c r="CY44" s="36">
        <f t="shared" si="10"/>
        <v>0</v>
      </c>
      <c r="CZ44" s="41"/>
      <c r="DA44" s="36">
        <f t="shared" si="11"/>
        <v>0</v>
      </c>
      <c r="DB44" s="41">
        <v>1</v>
      </c>
      <c r="DC44" s="41">
        <v>1</v>
      </c>
      <c r="DD44" s="41">
        <v>1</v>
      </c>
      <c r="DE44" s="41">
        <v>1</v>
      </c>
      <c r="DF44" s="41">
        <v>1</v>
      </c>
      <c r="DG44" s="36">
        <f t="shared" si="12"/>
        <v>5</v>
      </c>
      <c r="DH44" s="36">
        <f t="shared" si="13"/>
        <v>5</v>
      </c>
      <c r="DI44" s="67">
        <f t="shared" si="14"/>
        <v>4.1723557866672159E-4</v>
      </c>
      <c r="DJ44" s="33"/>
      <c r="DK44" s="41"/>
      <c r="DL44" s="41"/>
      <c r="DM44" s="41"/>
      <c r="DN44" s="41"/>
      <c r="DO44" s="41"/>
      <c r="DP44" s="36">
        <f t="shared" si="15"/>
        <v>0</v>
      </c>
      <c r="DQ44" s="41">
        <v>1</v>
      </c>
      <c r="DR44" s="41">
        <v>0</v>
      </c>
      <c r="DS44" s="41">
        <v>0</v>
      </c>
      <c r="DT44" s="41">
        <v>0</v>
      </c>
      <c r="DU44" s="41">
        <v>0</v>
      </c>
      <c r="DV44" s="41"/>
      <c r="DW44" s="41"/>
      <c r="DX44" s="41"/>
      <c r="DY44" s="41"/>
      <c r="DZ44" s="41"/>
      <c r="EA44" s="41"/>
      <c r="EB44" s="41"/>
      <c r="EC44" s="36">
        <f t="shared" si="16"/>
        <v>1</v>
      </c>
      <c r="ED44" s="36">
        <f t="shared" si="27"/>
        <v>1</v>
      </c>
      <c r="EE44" s="67">
        <f t="shared" si="17"/>
        <v>1.0114254877772906E-3</v>
      </c>
      <c r="EF44" s="32"/>
    </row>
    <row r="45" spans="2:136" x14ac:dyDescent="0.25">
      <c r="B45" s="42"/>
      <c r="C45" s="15" t="s">
        <v>41</v>
      </c>
      <c r="D45" s="1"/>
      <c r="E45" s="41"/>
      <c r="F45" s="41"/>
      <c r="G45" s="41"/>
      <c r="H45" s="41"/>
      <c r="I45" s="41"/>
      <c r="J45" s="41"/>
      <c r="K45" s="41"/>
      <c r="L45" s="41"/>
      <c r="M45" s="41">
        <v>40.536209999999997</v>
      </c>
      <c r="N45" s="41"/>
      <c r="O45" s="41">
        <v>2.6657999999999999</v>
      </c>
      <c r="P45" s="36">
        <f t="shared" si="28"/>
        <v>43.202009999999994</v>
      </c>
      <c r="Q45" s="41"/>
      <c r="R45" s="41"/>
      <c r="S45" s="41"/>
      <c r="T45" s="36">
        <f t="shared" si="29"/>
        <v>0</v>
      </c>
      <c r="U45" s="41">
        <v>11.555425</v>
      </c>
      <c r="V45" s="41">
        <v>11.743236</v>
      </c>
      <c r="W45" s="41">
        <v>11.854274279999998</v>
      </c>
      <c r="X45" s="41">
        <v>11.6254726375</v>
      </c>
      <c r="Y45" s="41">
        <v>11.224047502499999</v>
      </c>
      <c r="Z45" s="36">
        <f t="shared" si="30"/>
        <v>58.00245541999999</v>
      </c>
      <c r="AA45" s="36">
        <f t="shared" si="0"/>
        <v>101.20446541999999</v>
      </c>
      <c r="AB45" s="67">
        <f t="shared" si="1"/>
        <v>2.4130615183055794E-2</v>
      </c>
      <c r="AC45" s="33"/>
      <c r="AD45" s="41"/>
      <c r="AE45" s="41"/>
      <c r="AF45" s="41"/>
      <c r="AG45" s="41"/>
      <c r="AH45" s="41"/>
      <c r="AI45" s="36">
        <f t="shared" si="31"/>
        <v>0</v>
      </c>
      <c r="AJ45" s="41"/>
      <c r="AK45" s="41"/>
      <c r="AL45" s="41"/>
      <c r="AM45" s="41"/>
      <c r="AN45" s="41"/>
      <c r="AO45" s="36">
        <f t="shared" si="32"/>
        <v>0</v>
      </c>
      <c r="AP45" s="41"/>
      <c r="AQ45" s="41"/>
      <c r="AR45" s="41"/>
      <c r="AS45" s="41"/>
      <c r="AT45" s="41"/>
      <c r="AU45" s="36">
        <f t="shared" si="33"/>
        <v>0</v>
      </c>
      <c r="AV45" s="41">
        <v>10.8314395025</v>
      </c>
      <c r="AW45" s="41">
        <v>10.4551057575</v>
      </c>
      <c r="AX45" s="41">
        <v>10.149450186250002</v>
      </c>
      <c r="AY45" s="41">
        <v>9.8908463165000011</v>
      </c>
      <c r="AZ45" s="41">
        <v>9.3591341337499987</v>
      </c>
      <c r="BA45" s="36">
        <f t="shared" si="34"/>
        <v>50.685975896500004</v>
      </c>
      <c r="BB45" s="36">
        <f t="shared" si="35"/>
        <v>50.685975896500004</v>
      </c>
      <c r="BC45" s="67">
        <f t="shared" si="2"/>
        <v>6.8531690078506274E-3</v>
      </c>
      <c r="BD45" s="33"/>
      <c r="BE45" s="41"/>
      <c r="BF45" s="41"/>
      <c r="BG45" s="41"/>
      <c r="BH45" s="41"/>
      <c r="BI45" s="41"/>
      <c r="BJ45" s="41"/>
      <c r="BK45" s="36">
        <f t="shared" si="3"/>
        <v>0</v>
      </c>
      <c r="BL45" s="41"/>
      <c r="BM45" s="41"/>
      <c r="BN45" s="41"/>
      <c r="BO45" s="41"/>
      <c r="BP45" s="41"/>
      <c r="BQ45" s="36">
        <f t="shared" si="4"/>
        <v>0</v>
      </c>
      <c r="BR45" s="41"/>
      <c r="BS45" s="41"/>
      <c r="BT45" s="41"/>
      <c r="BU45" s="41"/>
      <c r="BV45" s="41"/>
      <c r="BW45" s="36">
        <f t="shared" si="36"/>
        <v>0</v>
      </c>
      <c r="BX45" s="41"/>
      <c r="BY45" s="36">
        <f t="shared" si="37"/>
        <v>0</v>
      </c>
      <c r="BZ45" s="41">
        <v>9.0294749937500001</v>
      </c>
      <c r="CA45" s="41">
        <v>8.8744274812499988</v>
      </c>
      <c r="CB45" s="41">
        <v>8.6650835850000014</v>
      </c>
      <c r="CC45" s="41">
        <v>8.5060442312499998</v>
      </c>
      <c r="CD45" s="41">
        <v>8.2403188687500002</v>
      </c>
      <c r="CE45" s="36">
        <f t="shared" si="5"/>
        <v>43.315349160000004</v>
      </c>
      <c r="CF45" s="36">
        <f t="shared" si="6"/>
        <v>43.315349160000004</v>
      </c>
      <c r="CG45" s="67">
        <f t="shared" si="7"/>
        <v>4.680661994218501E-3</v>
      </c>
      <c r="CH45" s="33"/>
      <c r="CI45" s="41"/>
      <c r="CJ45" s="41"/>
      <c r="CK45" s="41"/>
      <c r="CL45" s="41"/>
      <c r="CM45" s="41"/>
      <c r="CN45" s="41"/>
      <c r="CO45" s="36">
        <f t="shared" si="61"/>
        <v>0</v>
      </c>
      <c r="CP45" s="41"/>
      <c r="CQ45" s="41"/>
      <c r="CR45" s="41"/>
      <c r="CS45" s="41"/>
      <c r="CT45" s="41"/>
      <c r="CU45" s="41"/>
      <c r="CV45" s="36">
        <f t="shared" si="62"/>
        <v>0</v>
      </c>
      <c r="CW45" s="41"/>
      <c r="CX45" s="41"/>
      <c r="CY45" s="36">
        <f t="shared" si="10"/>
        <v>0</v>
      </c>
      <c r="CZ45" s="41"/>
      <c r="DA45" s="36">
        <f t="shared" si="11"/>
        <v>0</v>
      </c>
      <c r="DB45" s="41">
        <v>12.018564</v>
      </c>
      <c r="DC45" s="41">
        <v>12.018564</v>
      </c>
      <c r="DD45" s="41">
        <v>12.018564</v>
      </c>
      <c r="DE45" s="41">
        <v>12.018564</v>
      </c>
      <c r="DF45" s="41">
        <v>12.018564</v>
      </c>
      <c r="DG45" s="36">
        <f t="shared" si="12"/>
        <v>60.092819999999996</v>
      </c>
      <c r="DH45" s="36">
        <f t="shared" si="13"/>
        <v>60.092819999999996</v>
      </c>
      <c r="DI45" s="67">
        <f t="shared" si="14"/>
        <v>5.0145725052830274E-3</v>
      </c>
      <c r="DJ45" s="33"/>
      <c r="DK45" s="41">
        <v>11.215999999999999</v>
      </c>
      <c r="DL45" s="41">
        <v>11.215999999999999</v>
      </c>
      <c r="DM45" s="41">
        <v>11.215999999999999</v>
      </c>
      <c r="DN45" s="41">
        <v>11.215999999999999</v>
      </c>
      <c r="DO45" s="41">
        <v>11.215999999999999</v>
      </c>
      <c r="DP45" s="36">
        <f t="shared" si="15"/>
        <v>56.08</v>
      </c>
      <c r="DQ45" s="41"/>
      <c r="DR45" s="41"/>
      <c r="DS45" s="41"/>
      <c r="DT45" s="41"/>
      <c r="DU45" s="41"/>
      <c r="DV45" s="41"/>
      <c r="DW45" s="41"/>
      <c r="DX45" s="41"/>
      <c r="DY45" s="41"/>
      <c r="DZ45" s="41"/>
      <c r="EA45" s="41"/>
      <c r="EB45" s="41"/>
      <c r="EC45" s="36">
        <f t="shared" si="16"/>
        <v>0</v>
      </c>
      <c r="ED45" s="36">
        <f t="shared" si="27"/>
        <v>56.08</v>
      </c>
      <c r="EE45" s="67">
        <f t="shared" si="17"/>
        <v>5.672074135455045E-2</v>
      </c>
      <c r="EF45" s="32"/>
    </row>
    <row r="46" spans="2:136" x14ac:dyDescent="0.25">
      <c r="B46" s="42"/>
      <c r="C46" s="15" t="s">
        <v>42</v>
      </c>
      <c r="D46" s="1"/>
      <c r="E46" s="41"/>
      <c r="F46" s="41">
        <v>1.8921330000000001</v>
      </c>
      <c r="G46" s="41">
        <v>1.1148</v>
      </c>
      <c r="H46" s="41">
        <v>2.3851819999999999</v>
      </c>
      <c r="I46" s="41">
        <v>4.9314299999999998</v>
      </c>
      <c r="J46" s="41">
        <v>12.663401</v>
      </c>
      <c r="K46" s="41">
        <v>14.593975</v>
      </c>
      <c r="L46" s="41">
        <v>15.514976000000001</v>
      </c>
      <c r="M46" s="41">
        <v>19.151976000000001</v>
      </c>
      <c r="N46" s="41">
        <v>13.80099952</v>
      </c>
      <c r="O46" s="41">
        <v>36.487497490000003</v>
      </c>
      <c r="P46" s="36">
        <f t="shared" si="28"/>
        <v>122.53637001000001</v>
      </c>
      <c r="Q46" s="41"/>
      <c r="R46" s="41"/>
      <c r="S46" s="41"/>
      <c r="T46" s="36">
        <f t="shared" si="29"/>
        <v>0</v>
      </c>
      <c r="U46" s="41">
        <v>0</v>
      </c>
      <c r="V46" s="41">
        <v>2.44242911</v>
      </c>
      <c r="W46" s="41">
        <v>2.4794110019186695</v>
      </c>
      <c r="X46" s="41">
        <v>2.4728746750000004</v>
      </c>
      <c r="Y46" s="41">
        <v>2.3941732519999999</v>
      </c>
      <c r="Z46" s="36">
        <f t="shared" si="30"/>
        <v>9.7888880389186692</v>
      </c>
      <c r="AA46" s="36">
        <f t="shared" si="0"/>
        <v>132.32525804891867</v>
      </c>
      <c r="AB46" s="67">
        <f t="shared" si="1"/>
        <v>3.1550879377956732E-2</v>
      </c>
      <c r="AC46" s="33"/>
      <c r="AD46" s="41">
        <v>38.472997820000003</v>
      </c>
      <c r="AE46" s="41">
        <v>54.221246979999997</v>
      </c>
      <c r="AF46" s="41">
        <v>55.590080489999991</v>
      </c>
      <c r="AG46" s="41">
        <v>65.150000000000006</v>
      </c>
      <c r="AH46" s="41">
        <v>41.475000000000001</v>
      </c>
      <c r="AI46" s="36">
        <f t="shared" si="31"/>
        <v>254.90932529</v>
      </c>
      <c r="AJ46" s="41"/>
      <c r="AK46" s="41"/>
      <c r="AL46" s="41"/>
      <c r="AM46" s="41"/>
      <c r="AN46" s="41"/>
      <c r="AO46" s="36">
        <f t="shared" si="32"/>
        <v>0</v>
      </c>
      <c r="AP46" s="41"/>
      <c r="AQ46" s="41"/>
      <c r="AR46" s="41"/>
      <c r="AS46" s="41"/>
      <c r="AT46" s="41"/>
      <c r="AU46" s="36">
        <f t="shared" si="33"/>
        <v>0</v>
      </c>
      <c r="AV46" s="41">
        <v>2.3110403650000002</v>
      </c>
      <c r="AW46" s="41">
        <v>2.2250287110000002</v>
      </c>
      <c r="AX46" s="41">
        <v>2.1576288955000003</v>
      </c>
      <c r="AY46" s="41">
        <v>2.0770825854999999</v>
      </c>
      <c r="AZ46" s="41">
        <v>1.9878694375000003</v>
      </c>
      <c r="BA46" s="36">
        <f t="shared" si="34"/>
        <v>10.758649994500001</v>
      </c>
      <c r="BB46" s="36">
        <f t="shared" si="35"/>
        <v>265.66797528450002</v>
      </c>
      <c r="BC46" s="67">
        <f t="shared" si="2"/>
        <v>3.5920538223747286E-2</v>
      </c>
      <c r="BD46" s="33"/>
      <c r="BE46" s="41">
        <v>36.391199999999998</v>
      </c>
      <c r="BF46" s="41">
        <v>33.504578960000003</v>
      </c>
      <c r="BG46" s="41">
        <v>42.436950889999999</v>
      </c>
      <c r="BH46" s="41">
        <v>35.725120080000003</v>
      </c>
      <c r="BI46" s="41">
        <v>40.858380439999991</v>
      </c>
      <c r="BJ46" s="41"/>
      <c r="BK46" s="36">
        <f t="shared" si="3"/>
        <v>188.91623036999999</v>
      </c>
      <c r="BL46" s="41"/>
      <c r="BM46" s="41"/>
      <c r="BN46" s="41"/>
      <c r="BO46" s="41"/>
      <c r="BP46" s="41"/>
      <c r="BQ46" s="36">
        <f t="shared" si="4"/>
        <v>0</v>
      </c>
      <c r="BR46" s="41"/>
      <c r="BS46" s="41"/>
      <c r="BT46" s="41"/>
      <c r="BU46" s="41"/>
      <c r="BV46" s="41"/>
      <c r="BW46" s="36">
        <f t="shared" si="36"/>
        <v>0</v>
      </c>
      <c r="BX46" s="41"/>
      <c r="BY46" s="36">
        <f t="shared" si="37"/>
        <v>0</v>
      </c>
      <c r="BZ46" s="41">
        <v>1.9153387347999999</v>
      </c>
      <c r="CA46" s="41">
        <v>1.8700442275</v>
      </c>
      <c r="CB46" s="41">
        <v>1.8257855000000001</v>
      </c>
      <c r="CC46" s="41">
        <v>1.7913518449999999</v>
      </c>
      <c r="CD46" s="41">
        <v>1.7600608100000001</v>
      </c>
      <c r="CE46" s="36">
        <f t="shared" si="5"/>
        <v>9.1625811173000002</v>
      </c>
      <c r="CF46" s="36">
        <f t="shared" si="6"/>
        <v>198.07881148729999</v>
      </c>
      <c r="CG46" s="67">
        <f t="shared" si="7"/>
        <v>2.1404420898556504E-2</v>
      </c>
      <c r="CH46" s="33"/>
      <c r="CI46" s="41">
        <v>38.631523510195919</v>
      </c>
      <c r="CJ46" s="41">
        <v>38.693382581929264</v>
      </c>
      <c r="CK46" s="41">
        <v>39.130000000000003</v>
      </c>
      <c r="CL46" s="41">
        <v>39.130000000000003</v>
      </c>
      <c r="CM46" s="41">
        <v>39.130000000000003</v>
      </c>
      <c r="CN46" s="41"/>
      <c r="CO46" s="36">
        <f t="shared" si="61"/>
        <v>194.71490609212518</v>
      </c>
      <c r="CP46" s="41"/>
      <c r="CQ46" s="41"/>
      <c r="CR46" s="41"/>
      <c r="CS46" s="41"/>
      <c r="CT46" s="41"/>
      <c r="CU46" s="41"/>
      <c r="CV46" s="36">
        <f t="shared" si="62"/>
        <v>0</v>
      </c>
      <c r="CW46" s="41">
        <v>11.18</v>
      </c>
      <c r="CX46" s="41"/>
      <c r="CY46" s="36">
        <f t="shared" si="10"/>
        <v>11.18</v>
      </c>
      <c r="CZ46" s="41"/>
      <c r="DA46" s="36">
        <f t="shared" si="11"/>
        <v>0</v>
      </c>
      <c r="DB46" s="41">
        <v>2.5155424000000002</v>
      </c>
      <c r="DC46" s="41">
        <v>0</v>
      </c>
      <c r="DD46" s="41">
        <v>0</v>
      </c>
      <c r="DE46" s="41">
        <v>0</v>
      </c>
      <c r="DF46" s="41">
        <v>0</v>
      </c>
      <c r="DG46" s="36">
        <f t="shared" si="12"/>
        <v>2.5155424000000002</v>
      </c>
      <c r="DH46" s="36">
        <f t="shared" si="13"/>
        <v>208.41044849212517</v>
      </c>
      <c r="DI46" s="67">
        <f t="shared" si="14"/>
        <v>1.7391250815360564E-2</v>
      </c>
      <c r="DJ46" s="33"/>
      <c r="DK46" s="41"/>
      <c r="DL46" s="41"/>
      <c r="DM46" s="41"/>
      <c r="DN46" s="41"/>
      <c r="DO46" s="41"/>
      <c r="DP46" s="36">
        <f t="shared" si="15"/>
        <v>0</v>
      </c>
      <c r="DQ46" s="41">
        <v>0</v>
      </c>
      <c r="DR46" s="41">
        <v>0</v>
      </c>
      <c r="DS46" s="41">
        <v>0</v>
      </c>
      <c r="DT46" s="41">
        <v>0</v>
      </c>
      <c r="DU46" s="41">
        <v>0</v>
      </c>
      <c r="DV46" s="41"/>
      <c r="DW46" s="41"/>
      <c r="DX46" s="41"/>
      <c r="DY46" s="41"/>
      <c r="DZ46" s="41"/>
      <c r="EA46" s="41"/>
      <c r="EB46" s="41"/>
      <c r="EC46" s="36">
        <f t="shared" si="16"/>
        <v>0</v>
      </c>
      <c r="ED46" s="36">
        <f t="shared" si="27"/>
        <v>0</v>
      </c>
      <c r="EE46" s="67" t="str">
        <f t="shared" si="17"/>
        <v/>
      </c>
      <c r="EF46" s="32"/>
    </row>
    <row r="47" spans="2:136" s="32" customFormat="1" x14ac:dyDescent="0.25">
      <c r="B47" s="42"/>
      <c r="C47" s="15" t="s">
        <v>43</v>
      </c>
      <c r="D47" s="1"/>
      <c r="E47" s="41"/>
      <c r="F47" s="41"/>
      <c r="G47" s="41"/>
      <c r="H47" s="41"/>
      <c r="I47" s="41"/>
      <c r="J47" s="41"/>
      <c r="K47" s="41"/>
      <c r="L47" s="41"/>
      <c r="M47" s="41"/>
      <c r="N47" s="41"/>
      <c r="O47" s="41"/>
      <c r="P47" s="36">
        <f t="shared" si="28"/>
        <v>0</v>
      </c>
      <c r="Q47" s="41"/>
      <c r="R47" s="41"/>
      <c r="S47" s="41"/>
      <c r="T47" s="36">
        <f t="shared" si="29"/>
        <v>0</v>
      </c>
      <c r="U47" s="41"/>
      <c r="V47" s="41"/>
      <c r="W47" s="41"/>
      <c r="X47" s="41"/>
      <c r="Y47" s="41"/>
      <c r="Z47" s="36">
        <f t="shared" si="30"/>
        <v>0</v>
      </c>
      <c r="AA47" s="36">
        <f t="shared" si="0"/>
        <v>0</v>
      </c>
      <c r="AB47" s="67" t="str">
        <f t="shared" si="1"/>
        <v/>
      </c>
      <c r="AC47" s="33"/>
      <c r="AD47" s="41"/>
      <c r="AE47" s="41"/>
      <c r="AF47" s="41"/>
      <c r="AG47" s="41"/>
      <c r="AH47" s="41"/>
      <c r="AI47" s="36">
        <f t="shared" si="31"/>
        <v>0</v>
      </c>
      <c r="AJ47" s="41"/>
      <c r="AK47" s="41"/>
      <c r="AL47" s="41"/>
      <c r="AM47" s="41"/>
      <c r="AN47" s="41"/>
      <c r="AO47" s="36">
        <f t="shared" si="32"/>
        <v>0</v>
      </c>
      <c r="AP47" s="41"/>
      <c r="AQ47" s="41"/>
      <c r="AR47" s="41"/>
      <c r="AS47" s="41"/>
      <c r="AT47" s="41"/>
      <c r="AU47" s="36">
        <f t="shared" si="33"/>
        <v>0</v>
      </c>
      <c r="AV47" s="41"/>
      <c r="AW47" s="41"/>
      <c r="AX47" s="41"/>
      <c r="AY47" s="41"/>
      <c r="AZ47" s="41"/>
      <c r="BA47" s="36">
        <f t="shared" si="34"/>
        <v>0</v>
      </c>
      <c r="BB47" s="36">
        <f t="shared" si="35"/>
        <v>0</v>
      </c>
      <c r="BC47" s="67" t="str">
        <f t="shared" si="2"/>
        <v/>
      </c>
      <c r="BD47" s="33"/>
      <c r="BE47" s="41">
        <v>1.5797791999999999</v>
      </c>
      <c r="BF47" s="41"/>
      <c r="BG47" s="41"/>
      <c r="BH47" s="41"/>
      <c r="BI47" s="41">
        <v>1.0017708700000001</v>
      </c>
      <c r="BJ47" s="41"/>
      <c r="BK47" s="36">
        <f t="shared" si="3"/>
        <v>2.58155007</v>
      </c>
      <c r="BL47" s="41"/>
      <c r="BM47" s="41"/>
      <c r="BN47" s="41"/>
      <c r="BO47" s="41"/>
      <c r="BP47" s="41"/>
      <c r="BQ47" s="36">
        <f t="shared" si="4"/>
        <v>0</v>
      </c>
      <c r="BR47" s="41"/>
      <c r="BS47" s="41"/>
      <c r="BT47" s="41"/>
      <c r="BU47" s="41"/>
      <c r="BV47" s="41"/>
      <c r="BW47" s="36">
        <f t="shared" si="36"/>
        <v>0</v>
      </c>
      <c r="BX47" s="41"/>
      <c r="BY47" s="36">
        <f t="shared" si="37"/>
        <v>0</v>
      </c>
      <c r="BZ47" s="41"/>
      <c r="CA47" s="41"/>
      <c r="CB47" s="41"/>
      <c r="CC47" s="41"/>
      <c r="CD47" s="41"/>
      <c r="CE47" s="36">
        <f t="shared" si="5"/>
        <v>0</v>
      </c>
      <c r="CF47" s="36">
        <f t="shared" si="6"/>
        <v>2.58155007</v>
      </c>
      <c r="CG47" s="67">
        <f t="shared" si="7"/>
        <v>2.7896262025239806E-4</v>
      </c>
      <c r="CH47" s="33"/>
      <c r="CI47" s="41"/>
      <c r="CJ47" s="41"/>
      <c r="CK47" s="41"/>
      <c r="CL47" s="41"/>
      <c r="CM47" s="41"/>
      <c r="CN47" s="41">
        <v>10.9</v>
      </c>
      <c r="CO47" s="36">
        <f t="shared" si="61"/>
        <v>10.9</v>
      </c>
      <c r="CP47" s="41"/>
      <c r="CQ47" s="41"/>
      <c r="CR47" s="41"/>
      <c r="CS47" s="41"/>
      <c r="CT47" s="41"/>
      <c r="CU47" s="41"/>
      <c r="CV47" s="36">
        <f t="shared" si="62"/>
        <v>0</v>
      </c>
      <c r="CW47" s="41">
        <v>21.8</v>
      </c>
      <c r="CX47" s="41"/>
      <c r="CY47" s="36">
        <f t="shared" si="10"/>
        <v>21.8</v>
      </c>
      <c r="CZ47" s="41"/>
      <c r="DA47" s="36">
        <f t="shared" si="11"/>
        <v>0</v>
      </c>
      <c r="DB47" s="41"/>
      <c r="DC47" s="41"/>
      <c r="DD47" s="41"/>
      <c r="DE47" s="41"/>
      <c r="DF47" s="41"/>
      <c r="DG47" s="36">
        <f t="shared" si="12"/>
        <v>0</v>
      </c>
      <c r="DH47" s="36">
        <f t="shared" si="13"/>
        <v>32.700000000000003</v>
      </c>
      <c r="DI47" s="67">
        <f t="shared" si="14"/>
        <v>2.7287206844803596E-3</v>
      </c>
      <c r="DJ47" s="33"/>
      <c r="DK47" s="41"/>
      <c r="DL47" s="41"/>
      <c r="DM47" s="41"/>
      <c r="DN47" s="41"/>
      <c r="DO47" s="41"/>
      <c r="DP47" s="36">
        <f t="shared" si="15"/>
        <v>0</v>
      </c>
      <c r="DQ47" s="41"/>
      <c r="DR47" s="41"/>
      <c r="DS47" s="41"/>
      <c r="DT47" s="41"/>
      <c r="DU47" s="41"/>
      <c r="DV47" s="41"/>
      <c r="DW47" s="41"/>
      <c r="DX47" s="41"/>
      <c r="DY47" s="41"/>
      <c r="DZ47" s="41"/>
      <c r="EA47" s="41"/>
      <c r="EB47" s="41"/>
      <c r="EC47" s="36">
        <f t="shared" si="16"/>
        <v>0</v>
      </c>
      <c r="ED47" s="36">
        <f t="shared" si="27"/>
        <v>0</v>
      </c>
      <c r="EE47" s="67" t="str">
        <f t="shared" si="17"/>
        <v/>
      </c>
    </row>
    <row r="48" spans="2:136" s="32" customFormat="1" x14ac:dyDescent="0.25">
      <c r="B48" s="42"/>
      <c r="C48" s="15" t="s">
        <v>121</v>
      </c>
      <c r="D48" s="1"/>
      <c r="E48" s="41"/>
      <c r="F48" s="41"/>
      <c r="G48" s="41"/>
      <c r="H48" s="41"/>
      <c r="I48" s="41"/>
      <c r="J48" s="41"/>
      <c r="K48" s="41"/>
      <c r="L48" s="41"/>
      <c r="M48" s="41"/>
      <c r="N48" s="41"/>
      <c r="O48" s="41"/>
      <c r="P48" s="36">
        <f t="shared" si="28"/>
        <v>0</v>
      </c>
      <c r="Q48" s="41"/>
      <c r="R48" s="41"/>
      <c r="S48" s="41"/>
      <c r="T48" s="36">
        <f t="shared" si="29"/>
        <v>0</v>
      </c>
      <c r="U48" s="41"/>
      <c r="V48" s="41"/>
      <c r="W48" s="41"/>
      <c r="X48" s="41"/>
      <c r="Y48" s="41"/>
      <c r="Z48" s="36">
        <f>SUM(U48:Y48)</f>
        <v>0</v>
      </c>
      <c r="AA48" s="36">
        <f t="shared" si="0"/>
        <v>0</v>
      </c>
      <c r="AB48" s="67" t="str">
        <f t="shared" si="1"/>
        <v/>
      </c>
      <c r="AC48" s="35"/>
      <c r="AD48" s="41"/>
      <c r="AE48" s="41"/>
      <c r="AF48" s="41"/>
      <c r="AG48" s="41"/>
      <c r="AH48" s="41"/>
      <c r="AI48" s="36">
        <f t="shared" si="31"/>
        <v>0</v>
      </c>
      <c r="AJ48" s="41"/>
      <c r="AK48" s="41"/>
      <c r="AL48" s="41"/>
      <c r="AM48" s="41"/>
      <c r="AN48" s="41"/>
      <c r="AO48" s="36">
        <f t="shared" si="32"/>
        <v>0</v>
      </c>
      <c r="AP48" s="41"/>
      <c r="AQ48" s="41"/>
      <c r="AR48" s="41"/>
      <c r="AS48" s="41"/>
      <c r="AT48" s="41"/>
      <c r="AU48" s="36">
        <f t="shared" si="33"/>
        <v>0</v>
      </c>
      <c r="AV48" s="41"/>
      <c r="AW48" s="41"/>
      <c r="AX48" s="41"/>
      <c r="AY48" s="41"/>
      <c r="AZ48" s="41"/>
      <c r="BA48" s="36">
        <f>SUM(AV48:AZ48)</f>
        <v>0</v>
      </c>
      <c r="BB48" s="36">
        <f>SUM(AI48,AO48,AU48,BA48)</f>
        <v>0</v>
      </c>
      <c r="BC48" s="67" t="str">
        <f t="shared" si="2"/>
        <v/>
      </c>
      <c r="BD48" s="35"/>
      <c r="BE48" s="41"/>
      <c r="BF48" s="41"/>
      <c r="BG48" s="41"/>
      <c r="BH48" s="41"/>
      <c r="BI48" s="41"/>
      <c r="BJ48" s="41"/>
      <c r="BK48" s="36">
        <f t="shared" si="3"/>
        <v>0</v>
      </c>
      <c r="BL48" s="41"/>
      <c r="BM48" s="41"/>
      <c r="BN48" s="41"/>
      <c r="BO48" s="41"/>
      <c r="BP48" s="41"/>
      <c r="BQ48" s="36">
        <f t="shared" si="4"/>
        <v>0</v>
      </c>
      <c r="BR48" s="41"/>
      <c r="BS48" s="41"/>
      <c r="BT48" s="41"/>
      <c r="BU48" s="41"/>
      <c r="BV48" s="41"/>
      <c r="BW48" s="36">
        <f t="shared" si="36"/>
        <v>0</v>
      </c>
      <c r="BX48" s="41"/>
      <c r="BY48" s="36">
        <f t="shared" si="37"/>
        <v>0</v>
      </c>
      <c r="BZ48" s="41"/>
      <c r="CA48" s="41"/>
      <c r="CB48" s="41"/>
      <c r="CC48" s="41"/>
      <c r="CD48" s="41"/>
      <c r="CE48" s="36">
        <f t="shared" si="5"/>
        <v>0</v>
      </c>
      <c r="CF48" s="36">
        <f t="shared" si="6"/>
        <v>0</v>
      </c>
      <c r="CG48" s="67" t="str">
        <f t="shared" si="7"/>
        <v/>
      </c>
      <c r="CH48" s="35"/>
      <c r="CI48" s="41"/>
      <c r="CJ48" s="41"/>
      <c r="CK48" s="41"/>
      <c r="CL48" s="41"/>
      <c r="CM48" s="41"/>
      <c r="CN48" s="41">
        <v>1</v>
      </c>
      <c r="CO48" s="36">
        <f t="shared" si="61"/>
        <v>1</v>
      </c>
      <c r="CP48" s="41"/>
      <c r="CQ48" s="41"/>
      <c r="CR48" s="41"/>
      <c r="CS48" s="41"/>
      <c r="CT48" s="41"/>
      <c r="CU48" s="41"/>
      <c r="CV48" s="36">
        <f t="shared" si="62"/>
        <v>0</v>
      </c>
      <c r="CW48" s="41"/>
      <c r="CX48" s="41"/>
      <c r="CY48" s="36">
        <f t="shared" si="10"/>
        <v>0</v>
      </c>
      <c r="CZ48" s="41"/>
      <c r="DA48" s="36">
        <f t="shared" si="11"/>
        <v>0</v>
      </c>
      <c r="DB48" s="41"/>
      <c r="DC48" s="41"/>
      <c r="DD48" s="41"/>
      <c r="DE48" s="41"/>
      <c r="DF48" s="41"/>
      <c r="DG48" s="36">
        <f t="shared" si="12"/>
        <v>0</v>
      </c>
      <c r="DH48" s="36">
        <f t="shared" si="13"/>
        <v>1</v>
      </c>
      <c r="DI48" s="67">
        <f t="shared" si="14"/>
        <v>8.3447115733344311E-5</v>
      </c>
      <c r="DJ48" s="35"/>
      <c r="DK48" s="41"/>
      <c r="DL48" s="41"/>
      <c r="DM48" s="41"/>
      <c r="DN48" s="41"/>
      <c r="DO48" s="41"/>
      <c r="DP48" s="36">
        <f t="shared" si="15"/>
        <v>0</v>
      </c>
      <c r="DQ48" s="41"/>
      <c r="DR48" s="41"/>
      <c r="DS48" s="41"/>
      <c r="DT48" s="41"/>
      <c r="DU48" s="41"/>
      <c r="DV48" s="41"/>
      <c r="DW48" s="41"/>
      <c r="DX48" s="41"/>
      <c r="DY48" s="41"/>
      <c r="DZ48" s="41"/>
      <c r="EA48" s="41"/>
      <c r="EB48" s="41"/>
      <c r="EC48" s="36">
        <f t="shared" si="16"/>
        <v>0</v>
      </c>
      <c r="ED48" s="36">
        <f t="shared" si="27"/>
        <v>0</v>
      </c>
      <c r="EE48" s="67" t="str">
        <f t="shared" si="17"/>
        <v/>
      </c>
    </row>
    <row r="49" spans="1:136" x14ac:dyDescent="0.25">
      <c r="B49" s="42"/>
      <c r="C49" s="15" t="s">
        <v>44</v>
      </c>
      <c r="D49" s="1"/>
      <c r="E49" s="41">
        <v>4.4634</v>
      </c>
      <c r="F49" s="41"/>
      <c r="G49" s="41">
        <v>15.048249999999999</v>
      </c>
      <c r="H49" s="41">
        <v>5.60595</v>
      </c>
      <c r="I49" s="41">
        <v>18.491534999999999</v>
      </c>
      <c r="J49" s="41">
        <v>6.6251490000000004</v>
      </c>
      <c r="K49" s="41">
        <v>23.214072000000002</v>
      </c>
      <c r="L49" s="41">
        <v>48.113951999999998</v>
      </c>
      <c r="M49" s="41"/>
      <c r="N49" s="41"/>
      <c r="O49" s="41">
        <v>15.88304422</v>
      </c>
      <c r="P49" s="36">
        <f t="shared" si="28"/>
        <v>137.44535221999999</v>
      </c>
      <c r="Q49" s="41"/>
      <c r="R49" s="41"/>
      <c r="S49" s="41">
        <v>22.204536000000001</v>
      </c>
      <c r="T49" s="36">
        <f t="shared" si="29"/>
        <v>22.204536000000001</v>
      </c>
      <c r="U49" s="41">
        <v>0</v>
      </c>
      <c r="V49" s="41">
        <v>16.936917640000001</v>
      </c>
      <c r="W49" s="41">
        <v>31.310505383000006</v>
      </c>
      <c r="X49" s="41">
        <v>45.275758104000005</v>
      </c>
      <c r="Y49" s="41">
        <v>59.423481248000002</v>
      </c>
      <c r="Z49" s="36">
        <f t="shared" si="30"/>
        <v>152.94666237500002</v>
      </c>
      <c r="AA49" s="36">
        <f t="shared" si="0"/>
        <v>312.596550595</v>
      </c>
      <c r="AB49" s="67">
        <f t="shared" si="1"/>
        <v>7.4533737603913089E-2</v>
      </c>
      <c r="AC49" s="33"/>
      <c r="AD49" s="41">
        <v>81.745599999999996</v>
      </c>
      <c r="AE49" s="41">
        <v>199.04500000000002</v>
      </c>
      <c r="AF49" s="41">
        <v>433.45575123000003</v>
      </c>
      <c r="AG49" s="41">
        <v>281.20539000000002</v>
      </c>
      <c r="AH49" s="41">
        <v>428.56813910194194</v>
      </c>
      <c r="AI49" s="36">
        <f t="shared" si="31"/>
        <v>1424.0198803319422</v>
      </c>
      <c r="AJ49" s="41">
        <v>3.4524700000000004</v>
      </c>
      <c r="AK49" s="41">
        <v>7.8350000000000009</v>
      </c>
      <c r="AL49" s="41">
        <v>14.424299999999999</v>
      </c>
      <c r="AM49" s="41">
        <v>21.349650125349999</v>
      </c>
      <c r="AN49" s="41">
        <v>13.90226780465</v>
      </c>
      <c r="AO49" s="36">
        <f t="shared" si="32"/>
        <v>60.963687929999999</v>
      </c>
      <c r="AP49" s="41">
        <v>52.913243999999999</v>
      </c>
      <c r="AQ49" s="41">
        <v>18.216093999999998</v>
      </c>
      <c r="AR49" s="41">
        <v>65.530781000000005</v>
      </c>
      <c r="AS49" s="41">
        <v>119.421025</v>
      </c>
      <c r="AT49" s="41">
        <v>60.768000000000001</v>
      </c>
      <c r="AU49" s="36">
        <f t="shared" si="33"/>
        <v>316.84914400000002</v>
      </c>
      <c r="AV49" s="41">
        <v>72.225133189000005</v>
      </c>
      <c r="AW49" s="41">
        <v>84.484333237000001</v>
      </c>
      <c r="AX49" s="41">
        <v>95.753859714239994</v>
      </c>
      <c r="AY49" s="41">
        <v>106.2663031602</v>
      </c>
      <c r="AZ49" s="41">
        <v>116.18119485279998</v>
      </c>
      <c r="BA49" s="36">
        <f t="shared" si="34"/>
        <v>474.91082415323996</v>
      </c>
      <c r="BB49" s="36">
        <f t="shared" si="35"/>
        <v>2276.7435364151825</v>
      </c>
      <c r="BC49" s="67">
        <f t="shared" si="2"/>
        <v>0.30783481952573366</v>
      </c>
      <c r="BD49" s="33"/>
      <c r="BE49" s="41">
        <v>304.83199999999999</v>
      </c>
      <c r="BF49" s="41">
        <v>282.065</v>
      </c>
      <c r="BG49" s="41">
        <v>252.88137285505917</v>
      </c>
      <c r="BH49" s="41">
        <v>267.42500000000001</v>
      </c>
      <c r="BI49" s="41">
        <v>270.52</v>
      </c>
      <c r="BJ49" s="41"/>
      <c r="BK49" s="36">
        <f t="shared" si="3"/>
        <v>1377.7233728550591</v>
      </c>
      <c r="BL49" s="41"/>
      <c r="BM49" s="41"/>
      <c r="BN49" s="41"/>
      <c r="BO49" s="41"/>
      <c r="BP49" s="41"/>
      <c r="BQ49" s="36">
        <f t="shared" si="4"/>
        <v>0</v>
      </c>
      <c r="BR49" s="41">
        <v>37.766399999999997</v>
      </c>
      <c r="BS49" s="41">
        <v>44.8384</v>
      </c>
      <c r="BT49" s="41">
        <v>0</v>
      </c>
      <c r="BU49" s="41">
        <v>2.7165200000000986</v>
      </c>
      <c r="BV49" s="41"/>
      <c r="BW49" s="36">
        <f t="shared" si="36"/>
        <v>85.3213200000001</v>
      </c>
      <c r="BX49" s="41"/>
      <c r="BY49" s="36">
        <f t="shared" si="37"/>
        <v>0</v>
      </c>
      <c r="BZ49" s="41">
        <v>123.37077519652999</v>
      </c>
      <c r="CA49" s="41">
        <v>130.82220972478839</v>
      </c>
      <c r="CB49" s="41">
        <v>138.63930903201796</v>
      </c>
      <c r="CC49" s="41">
        <v>147.13836103874999</v>
      </c>
      <c r="CD49" s="41">
        <v>155.667200200596</v>
      </c>
      <c r="CE49" s="36">
        <f t="shared" si="5"/>
        <v>695.63785519268231</v>
      </c>
      <c r="CF49" s="36">
        <f t="shared" si="6"/>
        <v>2158.6825480477414</v>
      </c>
      <c r="CG49" s="67">
        <f t="shared" si="7"/>
        <v>0.23326750346411879</v>
      </c>
      <c r="CH49" s="33"/>
      <c r="CI49" s="41"/>
      <c r="CJ49" s="41"/>
      <c r="CK49" s="41"/>
      <c r="CL49" s="41"/>
      <c r="CM49" s="41"/>
      <c r="CN49" s="41">
        <v>1705.5684000000001</v>
      </c>
      <c r="CO49" s="36">
        <f t="shared" si="61"/>
        <v>1705.5684000000001</v>
      </c>
      <c r="CP49" s="41"/>
      <c r="CQ49" s="41"/>
      <c r="CR49" s="41"/>
      <c r="CS49" s="41"/>
      <c r="CT49" s="41"/>
      <c r="CU49" s="41">
        <v>32.064599999999999</v>
      </c>
      <c r="CV49" s="36">
        <f t="shared" si="62"/>
        <v>32.064599999999999</v>
      </c>
      <c r="CW49" s="41">
        <v>705.625</v>
      </c>
      <c r="CX49" s="41"/>
      <c r="CY49" s="36">
        <f t="shared" si="10"/>
        <v>705.625</v>
      </c>
      <c r="CZ49" s="41"/>
      <c r="DA49" s="36">
        <f t="shared" si="11"/>
        <v>0</v>
      </c>
      <c r="DB49" s="41">
        <v>257.72319753720001</v>
      </c>
      <c r="DC49" s="41">
        <v>232.36799823960001</v>
      </c>
      <c r="DD49" s="41">
        <v>201.9245732645</v>
      </c>
      <c r="DE49" s="41">
        <v>175.20533637029999</v>
      </c>
      <c r="DF49" s="41">
        <v>145.77881569249999</v>
      </c>
      <c r="DG49" s="36">
        <f t="shared" si="12"/>
        <v>1012.9999211040999</v>
      </c>
      <c r="DH49" s="36">
        <f t="shared" si="13"/>
        <v>3456.2579211040998</v>
      </c>
      <c r="DI49" s="67">
        <f t="shared" si="14"/>
        <v>0.28841475474666184</v>
      </c>
      <c r="DJ49" s="33"/>
      <c r="DK49" s="41"/>
      <c r="DL49" s="41"/>
      <c r="DM49" s="41"/>
      <c r="DN49" s="41"/>
      <c r="DO49" s="41"/>
      <c r="DP49" s="36">
        <f t="shared" si="15"/>
        <v>0</v>
      </c>
      <c r="DQ49" s="41">
        <v>116.8973996396</v>
      </c>
      <c r="DR49" s="41">
        <v>21.449125013300002</v>
      </c>
      <c r="DS49" s="41">
        <v>17.588398376800001</v>
      </c>
      <c r="DT49" s="41">
        <v>13.934186309199999</v>
      </c>
      <c r="DU49" s="41">
        <v>0</v>
      </c>
      <c r="DV49" s="41"/>
      <c r="DW49" s="41"/>
      <c r="DX49" s="41"/>
      <c r="DY49" s="41"/>
      <c r="DZ49" s="41"/>
      <c r="EA49" s="41"/>
      <c r="EB49" s="41"/>
      <c r="EC49" s="36">
        <f t="shared" si="16"/>
        <v>169.86910933889999</v>
      </c>
      <c r="ED49" s="36">
        <f t="shared" si="27"/>
        <v>169.86910933889999</v>
      </c>
      <c r="EE49" s="67">
        <f t="shared" si="17"/>
        <v>0.17180994677139083</v>
      </c>
      <c r="EF49" s="32"/>
    </row>
    <row r="50" spans="1:136" x14ac:dyDescent="0.25">
      <c r="B50" s="42">
        <v>10</v>
      </c>
      <c r="C50" s="16" t="s">
        <v>45</v>
      </c>
      <c r="D50" s="1"/>
      <c r="E50" s="51"/>
      <c r="F50" s="51">
        <v>48.091999999999999</v>
      </c>
      <c r="G50" s="51">
        <v>53</v>
      </c>
      <c r="H50" s="51">
        <v>58</v>
      </c>
      <c r="I50" s="51">
        <v>59.64</v>
      </c>
      <c r="J50" s="51">
        <v>64.48</v>
      </c>
      <c r="K50" s="51">
        <v>69.3</v>
      </c>
      <c r="L50" s="51">
        <v>69.3</v>
      </c>
      <c r="M50" s="51">
        <v>71.912999999999997</v>
      </c>
      <c r="N50" s="51">
        <v>75</v>
      </c>
      <c r="O50" s="51">
        <v>78</v>
      </c>
      <c r="P50" s="52">
        <f t="shared" si="28"/>
        <v>646.72500000000002</v>
      </c>
      <c r="Q50" s="51"/>
      <c r="R50" s="51"/>
      <c r="S50" s="51"/>
      <c r="T50" s="52">
        <f t="shared" si="29"/>
        <v>0</v>
      </c>
      <c r="U50" s="51"/>
      <c r="V50" s="51"/>
      <c r="W50" s="51"/>
      <c r="X50" s="51"/>
      <c r="Y50" s="51"/>
      <c r="Z50" s="52">
        <f t="shared" si="30"/>
        <v>0</v>
      </c>
      <c r="AA50" s="52">
        <f t="shared" si="0"/>
        <v>646.72500000000002</v>
      </c>
      <c r="AB50" s="68">
        <f t="shared" si="1"/>
        <v>0.15420141828225825</v>
      </c>
      <c r="AC50" s="35"/>
      <c r="AD50" s="51">
        <v>89.82</v>
      </c>
      <c r="AE50" s="51">
        <v>130</v>
      </c>
      <c r="AF50" s="51">
        <v>137.978655</v>
      </c>
      <c r="AG50" s="51">
        <v>175</v>
      </c>
      <c r="AH50" s="51">
        <v>200</v>
      </c>
      <c r="AI50" s="52">
        <f t="shared" si="31"/>
        <v>732.79865500000005</v>
      </c>
      <c r="AJ50" s="51"/>
      <c r="AK50" s="51"/>
      <c r="AL50" s="51"/>
      <c r="AM50" s="51"/>
      <c r="AN50" s="51"/>
      <c r="AO50" s="52">
        <f t="shared" si="32"/>
        <v>0</v>
      </c>
      <c r="AP50" s="51"/>
      <c r="AQ50" s="51"/>
      <c r="AR50" s="51"/>
      <c r="AS50" s="51"/>
      <c r="AT50" s="51"/>
      <c r="AU50" s="52">
        <f t="shared" si="33"/>
        <v>0</v>
      </c>
      <c r="AV50" s="51"/>
      <c r="AW50" s="51"/>
      <c r="AX50" s="51"/>
      <c r="AY50" s="51"/>
      <c r="AZ50" s="51"/>
      <c r="BA50" s="52">
        <f t="shared" si="34"/>
        <v>0</v>
      </c>
      <c r="BB50" s="52">
        <f t="shared" si="35"/>
        <v>732.79865500000005</v>
      </c>
      <c r="BC50" s="67">
        <f t="shared" si="2"/>
        <v>9.9080523608649829E-2</v>
      </c>
      <c r="BD50" s="35"/>
      <c r="BE50" s="51">
        <v>235</v>
      </c>
      <c r="BF50" s="51">
        <v>275</v>
      </c>
      <c r="BG50" s="51">
        <v>290</v>
      </c>
      <c r="BH50" s="51">
        <v>290</v>
      </c>
      <c r="BI50" s="51">
        <v>306</v>
      </c>
      <c r="BJ50" s="51"/>
      <c r="BK50" s="52">
        <f t="shared" si="3"/>
        <v>1396</v>
      </c>
      <c r="BL50" s="51"/>
      <c r="BM50" s="51"/>
      <c r="BN50" s="51"/>
      <c r="BO50" s="51"/>
      <c r="BP50" s="51"/>
      <c r="BQ50" s="52">
        <f t="shared" si="4"/>
        <v>0</v>
      </c>
      <c r="BR50" s="51"/>
      <c r="BS50" s="51"/>
      <c r="BT50" s="51"/>
      <c r="BU50" s="51"/>
      <c r="BV50" s="51"/>
      <c r="BW50" s="52">
        <f t="shared" si="36"/>
        <v>0</v>
      </c>
      <c r="BX50" s="51"/>
      <c r="BY50" s="52">
        <f t="shared" si="37"/>
        <v>0</v>
      </c>
      <c r="BZ50" s="51"/>
      <c r="CA50" s="51"/>
      <c r="CB50" s="51"/>
      <c r="CC50" s="51"/>
      <c r="CD50" s="51"/>
      <c r="CE50" s="52">
        <f t="shared" si="5"/>
        <v>0</v>
      </c>
      <c r="CF50" s="52">
        <f t="shared" si="6"/>
        <v>1396</v>
      </c>
      <c r="CG50" s="67">
        <f t="shared" si="7"/>
        <v>0.15085193287471185</v>
      </c>
      <c r="CH50" s="35"/>
      <c r="CI50" s="51">
        <v>294</v>
      </c>
      <c r="CJ50" s="51">
        <v>290</v>
      </c>
      <c r="CK50" s="51">
        <v>290</v>
      </c>
      <c r="CL50" s="51"/>
      <c r="CM50" s="51"/>
      <c r="CN50" s="51"/>
      <c r="CO50" s="52">
        <f t="shared" si="61"/>
        <v>874</v>
      </c>
      <c r="CP50" s="51"/>
      <c r="CQ50" s="51"/>
      <c r="CR50" s="51"/>
      <c r="CS50" s="51"/>
      <c r="CT50" s="51"/>
      <c r="CU50" s="51"/>
      <c r="CV50" s="52">
        <f t="shared" si="62"/>
        <v>0</v>
      </c>
      <c r="CW50" s="51"/>
      <c r="CX50" s="51"/>
      <c r="CY50" s="52">
        <f t="shared" si="10"/>
        <v>0</v>
      </c>
      <c r="CZ50" s="51"/>
      <c r="DA50" s="52">
        <f t="shared" si="11"/>
        <v>0</v>
      </c>
      <c r="DB50" s="51"/>
      <c r="DC50" s="51"/>
      <c r="DD50" s="51"/>
      <c r="DE50" s="51"/>
      <c r="DF50" s="51"/>
      <c r="DG50" s="52">
        <f t="shared" si="12"/>
        <v>0</v>
      </c>
      <c r="DH50" s="52">
        <f t="shared" si="13"/>
        <v>874</v>
      </c>
      <c r="DI50" s="67">
        <f t="shared" si="14"/>
        <v>7.2932779150942928E-2</v>
      </c>
      <c r="DJ50" s="35"/>
      <c r="DK50" s="51"/>
      <c r="DL50" s="51"/>
      <c r="DM50" s="51"/>
      <c r="DN50" s="51"/>
      <c r="DO50" s="51"/>
      <c r="DP50" s="52">
        <f t="shared" si="15"/>
        <v>0</v>
      </c>
      <c r="DQ50" s="51"/>
      <c r="DR50" s="51"/>
      <c r="DS50" s="51"/>
      <c r="DT50" s="51"/>
      <c r="DU50" s="51"/>
      <c r="DV50" s="51"/>
      <c r="DW50" s="51"/>
      <c r="DX50" s="51"/>
      <c r="DY50" s="51"/>
      <c r="DZ50" s="51"/>
      <c r="EA50" s="51"/>
      <c r="EB50" s="51"/>
      <c r="EC50" s="52">
        <f t="shared" si="16"/>
        <v>0</v>
      </c>
      <c r="ED50" s="52">
        <f t="shared" si="27"/>
        <v>0</v>
      </c>
      <c r="EE50" s="67" t="str">
        <f t="shared" si="17"/>
        <v/>
      </c>
      <c r="EF50" s="32"/>
    </row>
    <row r="51" spans="1:136" ht="30" x14ac:dyDescent="0.25">
      <c r="B51" s="32"/>
      <c r="C51" s="61" t="s">
        <v>46</v>
      </c>
      <c r="D51" s="1"/>
      <c r="E51" s="53">
        <f t="shared" ref="E51:AA51" si="104">SUM(E11:E50)</f>
        <v>4.4634</v>
      </c>
      <c r="F51" s="53">
        <f t="shared" si="104"/>
        <v>93.086565000000007</v>
      </c>
      <c r="G51" s="53">
        <f t="shared" si="104"/>
        <v>106.25498399999999</v>
      </c>
      <c r="H51" s="53">
        <f t="shared" si="104"/>
        <v>110.91403199999999</v>
      </c>
      <c r="I51" s="53">
        <f t="shared" si="104"/>
        <v>160.39815099999998</v>
      </c>
      <c r="J51" s="53">
        <f t="shared" si="104"/>
        <v>274.92391599999996</v>
      </c>
      <c r="K51" s="53">
        <f t="shared" si="104"/>
        <v>216.200109</v>
      </c>
      <c r="L51" s="53">
        <f t="shared" si="104"/>
        <v>282.29137800000001</v>
      </c>
      <c r="M51" s="53">
        <f t="shared" si="104"/>
        <v>273.73073592999998</v>
      </c>
      <c r="N51" s="53">
        <f t="shared" si="104"/>
        <v>251.58646418000001</v>
      </c>
      <c r="O51" s="53">
        <f t="shared" si="104"/>
        <v>265.51318889000004</v>
      </c>
      <c r="P51" s="54">
        <f t="shared" si="104"/>
        <v>2039.362924</v>
      </c>
      <c r="Q51" s="53">
        <f t="shared" si="104"/>
        <v>50.215834319999999</v>
      </c>
      <c r="R51" s="53">
        <f t="shared" si="104"/>
        <v>160.99757653</v>
      </c>
      <c r="S51" s="53">
        <f t="shared" si="104"/>
        <v>104.361789</v>
      </c>
      <c r="T51" s="54">
        <f t="shared" si="104"/>
        <v>315.57519985000005</v>
      </c>
      <c r="U51" s="53">
        <f t="shared" si="104"/>
        <v>20.403565999999998</v>
      </c>
      <c r="V51" s="53">
        <f t="shared" si="104"/>
        <v>69.20114247153559</v>
      </c>
      <c r="W51" s="53">
        <f t="shared" si="104"/>
        <v>137.59606966300001</v>
      </c>
      <c r="X51" s="53">
        <f t="shared" si="104"/>
        <v>168.1876834593026</v>
      </c>
      <c r="Y51" s="53">
        <f t="shared" si="104"/>
        <v>182.84889609249998</v>
      </c>
      <c r="Z51" s="54">
        <f t="shared" si="104"/>
        <v>578.23735768633821</v>
      </c>
      <c r="AA51" s="78">
        <f t="shared" si="104"/>
        <v>2933.1754815363379</v>
      </c>
      <c r="AB51" s="79">
        <f t="shared" si="1"/>
        <v>0.69936962282832582</v>
      </c>
      <c r="AC51" s="35"/>
      <c r="AD51" s="53">
        <f t="shared" ref="AD51:BB51" si="105">SUM(AD11:AD50)</f>
        <v>458.99330964999996</v>
      </c>
      <c r="AE51" s="53">
        <f t="shared" si="105"/>
        <v>685.72905149000007</v>
      </c>
      <c r="AF51" s="53">
        <f t="shared" si="105"/>
        <v>986.60833649000006</v>
      </c>
      <c r="AG51" s="53">
        <f t="shared" si="105"/>
        <v>865.74217436053527</v>
      </c>
      <c r="AH51" s="53">
        <f t="shared" si="105"/>
        <v>982.79367117194192</v>
      </c>
      <c r="AI51" s="54">
        <f t="shared" si="105"/>
        <v>3979.8665431624772</v>
      </c>
      <c r="AJ51" s="53">
        <f t="shared" si="105"/>
        <v>3.4524700000000004</v>
      </c>
      <c r="AK51" s="53">
        <f t="shared" si="105"/>
        <v>7.8350000000000009</v>
      </c>
      <c r="AL51" s="53">
        <f t="shared" si="105"/>
        <v>14.424299999999999</v>
      </c>
      <c r="AM51" s="53">
        <f t="shared" si="105"/>
        <v>21.349650125349999</v>
      </c>
      <c r="AN51" s="53">
        <f t="shared" si="105"/>
        <v>13.90226780465</v>
      </c>
      <c r="AO51" s="54">
        <f t="shared" si="105"/>
        <v>60.963687929999999</v>
      </c>
      <c r="AP51" s="53">
        <f t="shared" si="105"/>
        <v>162.184833</v>
      </c>
      <c r="AQ51" s="53">
        <f t="shared" si="105"/>
        <v>118.287149</v>
      </c>
      <c r="AR51" s="53">
        <f t="shared" si="105"/>
        <v>130.07210147000001</v>
      </c>
      <c r="AS51" s="53">
        <f t="shared" si="105"/>
        <v>181.06989300000001</v>
      </c>
      <c r="AT51" s="53">
        <f t="shared" si="105"/>
        <v>123.092556</v>
      </c>
      <c r="AU51" s="54">
        <f t="shared" si="105"/>
        <v>714.70653246999996</v>
      </c>
      <c r="AV51" s="53">
        <f t="shared" si="105"/>
        <v>187.84127327649998</v>
      </c>
      <c r="AW51" s="53">
        <f t="shared" si="105"/>
        <v>234.8459350055</v>
      </c>
      <c r="AX51" s="53">
        <f t="shared" si="105"/>
        <v>245.34805761562581</v>
      </c>
      <c r="AY51" s="53">
        <f t="shared" si="105"/>
        <v>254.27149268336746</v>
      </c>
      <c r="AZ51" s="53">
        <f t="shared" si="105"/>
        <v>269.42417554229218</v>
      </c>
      <c r="BA51" s="54">
        <f t="shared" si="105"/>
        <v>1191.7309341232856</v>
      </c>
      <c r="BB51" s="78">
        <f t="shared" si="105"/>
        <v>5947.2676976857638</v>
      </c>
      <c r="BC51" s="79">
        <f t="shared" si="2"/>
        <v>0.80412046816258798</v>
      </c>
      <c r="BD51" s="35"/>
      <c r="BE51" s="53">
        <f t="shared" ref="BE51:CF51" si="106">SUM(BE11:BE50)</f>
        <v>1187.7294023023296</v>
      </c>
      <c r="BF51" s="53">
        <f t="shared" si="106"/>
        <v>1055.24606597712</v>
      </c>
      <c r="BG51" s="53">
        <f t="shared" si="106"/>
        <v>1143.2701429378994</v>
      </c>
      <c r="BH51" s="53">
        <f t="shared" si="106"/>
        <v>1229.2669016645436</v>
      </c>
      <c r="BI51" s="53">
        <f t="shared" si="106"/>
        <v>1250.9114404190045</v>
      </c>
      <c r="BJ51" s="53">
        <f t="shared" si="106"/>
        <v>10.163976699999999</v>
      </c>
      <c r="BK51" s="54">
        <f t="shared" si="106"/>
        <v>5876.5879300008964</v>
      </c>
      <c r="BL51" s="53">
        <f t="shared" si="106"/>
        <v>1.1754248600000001</v>
      </c>
      <c r="BM51" s="53">
        <f t="shared" si="106"/>
        <v>1.7841312499999999</v>
      </c>
      <c r="BN51" s="53">
        <f t="shared" si="106"/>
        <v>2.6510681799999998</v>
      </c>
      <c r="BO51" s="53">
        <f t="shared" si="106"/>
        <v>3.0045091200000007</v>
      </c>
      <c r="BP51" s="53">
        <f t="shared" si="106"/>
        <v>2.8897024</v>
      </c>
      <c r="BQ51" s="54">
        <f t="shared" si="106"/>
        <v>11.504835810000003</v>
      </c>
      <c r="BR51" s="53">
        <f t="shared" si="106"/>
        <v>100.261776</v>
      </c>
      <c r="BS51" s="53">
        <f t="shared" si="106"/>
        <v>107.50459599999999</v>
      </c>
      <c r="BT51" s="53">
        <f t="shared" si="106"/>
        <v>27.985375679999997</v>
      </c>
      <c r="BU51" s="53">
        <f t="shared" si="106"/>
        <v>2.7165200000000986</v>
      </c>
      <c r="BV51" s="53">
        <f t="shared" si="106"/>
        <v>0</v>
      </c>
      <c r="BW51" s="54">
        <f t="shared" si="106"/>
        <v>238.46826768000011</v>
      </c>
      <c r="BX51" s="53">
        <f t="shared" si="106"/>
        <v>0</v>
      </c>
      <c r="BY51" s="54">
        <f t="shared" si="106"/>
        <v>0</v>
      </c>
      <c r="BZ51" s="53">
        <f t="shared" si="106"/>
        <v>280.0958081234615</v>
      </c>
      <c r="CA51" s="53">
        <f t="shared" si="106"/>
        <v>287.81070764453835</v>
      </c>
      <c r="CB51" s="53">
        <f t="shared" si="106"/>
        <v>296.912785275018</v>
      </c>
      <c r="CC51" s="53">
        <f t="shared" si="106"/>
        <v>306.24922211750004</v>
      </c>
      <c r="CD51" s="53">
        <f t="shared" si="106"/>
        <v>316.03609104434599</v>
      </c>
      <c r="CE51" s="54">
        <f t="shared" si="106"/>
        <v>1487.1046142048638</v>
      </c>
      <c r="CF51" s="78">
        <f t="shared" si="106"/>
        <v>7613.6656476957614</v>
      </c>
      <c r="CG51" s="79">
        <f t="shared" si="7"/>
        <v>0.82273365273402621</v>
      </c>
      <c r="CH51" s="35"/>
      <c r="CI51" s="53">
        <f t="shared" ref="CI51:DH51" si="107">SUM(CI11:CI50)</f>
        <v>704.72817013976169</v>
      </c>
      <c r="CJ51" s="53">
        <f t="shared" si="107"/>
        <v>687.1943950000225</v>
      </c>
      <c r="CK51" s="53">
        <f t="shared" si="107"/>
        <v>693</v>
      </c>
      <c r="CL51" s="53">
        <f t="shared" si="107"/>
        <v>403</v>
      </c>
      <c r="CM51" s="53">
        <f t="shared" si="107"/>
        <v>403</v>
      </c>
      <c r="CN51" s="53">
        <f t="shared" si="107"/>
        <v>3020.7832141893778</v>
      </c>
      <c r="CO51" s="54">
        <f t="shared" si="107"/>
        <v>5911.7057793291624</v>
      </c>
      <c r="CP51" s="53">
        <f t="shared" si="107"/>
        <v>10.25</v>
      </c>
      <c r="CQ51" s="53">
        <f t="shared" si="107"/>
        <v>10.25</v>
      </c>
      <c r="CR51" s="53">
        <f t="shared" si="107"/>
        <v>10.25</v>
      </c>
      <c r="CS51" s="53">
        <f t="shared" si="107"/>
        <v>10.25</v>
      </c>
      <c r="CT51" s="53">
        <f t="shared" si="107"/>
        <v>10.25</v>
      </c>
      <c r="CU51" s="53">
        <f t="shared" si="107"/>
        <v>35.064599999999999</v>
      </c>
      <c r="CV51" s="54">
        <f t="shared" si="107"/>
        <v>86.314599999999999</v>
      </c>
      <c r="CW51" s="53">
        <f t="shared" si="107"/>
        <v>1791.3585</v>
      </c>
      <c r="CX51" s="53">
        <f t="shared" si="107"/>
        <v>0</v>
      </c>
      <c r="CY51" s="54">
        <f t="shared" si="107"/>
        <v>1791.3585</v>
      </c>
      <c r="CZ51" s="53">
        <f t="shared" si="107"/>
        <v>0</v>
      </c>
      <c r="DA51" s="54">
        <f t="shared" si="107"/>
        <v>0</v>
      </c>
      <c r="DB51" s="53">
        <f t="shared" si="107"/>
        <v>515.12340643719995</v>
      </c>
      <c r="DC51" s="53">
        <f t="shared" si="107"/>
        <v>488.7089622396</v>
      </c>
      <c r="DD51" s="53">
        <f t="shared" si="107"/>
        <v>465.7993472645</v>
      </c>
      <c r="DE51" s="53">
        <f t="shared" si="107"/>
        <v>447.24653037029998</v>
      </c>
      <c r="DF51" s="53">
        <f t="shared" si="107"/>
        <v>426.67654969249998</v>
      </c>
      <c r="DG51" s="54">
        <f t="shared" si="107"/>
        <v>2343.5547960041004</v>
      </c>
      <c r="DH51" s="78">
        <f t="shared" si="107"/>
        <v>10132.933675333263</v>
      </c>
      <c r="DI51" s="79">
        <f t="shared" si="14"/>
        <v>0.84556408912383674</v>
      </c>
      <c r="DJ51" s="35"/>
      <c r="DK51" s="53">
        <f t="shared" ref="DK51:DP51" si="108">SUM(DK11:DK50)</f>
        <v>11.215999999999999</v>
      </c>
      <c r="DL51" s="53">
        <f t="shared" si="108"/>
        <v>11.215999999999999</v>
      </c>
      <c r="DM51" s="53">
        <f t="shared" si="108"/>
        <v>11.215999999999999</v>
      </c>
      <c r="DN51" s="53">
        <f t="shared" si="108"/>
        <v>11.215999999999999</v>
      </c>
      <c r="DO51" s="53">
        <f t="shared" si="108"/>
        <v>11.215999999999999</v>
      </c>
      <c r="DP51" s="54">
        <f t="shared" si="108"/>
        <v>56.08</v>
      </c>
      <c r="DQ51" s="53">
        <f t="shared" ref="DQ51:ED51" si="109">SUM(DQ11:DQ50)</f>
        <v>393.98426963959997</v>
      </c>
      <c r="DR51" s="53">
        <f t="shared" si="109"/>
        <v>141.1160250133</v>
      </c>
      <c r="DS51" s="53">
        <f t="shared" si="109"/>
        <v>137.2552983768</v>
      </c>
      <c r="DT51" s="53">
        <f t="shared" si="109"/>
        <v>133.60108630920001</v>
      </c>
      <c r="DU51" s="53">
        <f t="shared" si="109"/>
        <v>119.66690000000001</v>
      </c>
      <c r="DV51" s="53">
        <f t="shared" si="109"/>
        <v>1</v>
      </c>
      <c r="DW51" s="53">
        <f t="shared" si="109"/>
        <v>1</v>
      </c>
      <c r="DX51" s="53">
        <f t="shared" si="109"/>
        <v>1</v>
      </c>
      <c r="DY51" s="53">
        <f t="shared" si="109"/>
        <v>1</v>
      </c>
      <c r="DZ51" s="53">
        <f t="shared" si="109"/>
        <v>1</v>
      </c>
      <c r="EA51" s="53">
        <f t="shared" si="109"/>
        <v>1</v>
      </c>
      <c r="EB51" s="53">
        <f t="shared" si="109"/>
        <v>1</v>
      </c>
      <c r="EC51" s="54">
        <f t="shared" si="109"/>
        <v>932.62357933889996</v>
      </c>
      <c r="ED51" s="78">
        <f t="shared" si="109"/>
        <v>988.7035793389</v>
      </c>
      <c r="EE51" s="79">
        <f t="shared" si="17"/>
        <v>1</v>
      </c>
      <c r="EF51" s="32"/>
    </row>
    <row r="52" spans="1:136" ht="11.25" customHeight="1" x14ac:dyDescent="0.25">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D52" s="32"/>
      <c r="BE52" s="32"/>
      <c r="BF52" s="32"/>
      <c r="BG52" s="32"/>
      <c r="BH52" s="32"/>
      <c r="BI52" s="32"/>
      <c r="BK52" s="32"/>
      <c r="BL52" s="32"/>
      <c r="BM52" s="32"/>
      <c r="BQ52" s="32"/>
      <c r="BR52" s="32"/>
      <c r="BS52" s="32"/>
      <c r="BT52" s="32"/>
      <c r="BU52" s="32"/>
      <c r="BV52" s="32"/>
      <c r="BW52" s="32"/>
      <c r="BZ52" s="32"/>
      <c r="CA52" s="32"/>
      <c r="CB52" s="32"/>
      <c r="CC52" s="32"/>
      <c r="CD52" s="32"/>
      <c r="CE52" s="32"/>
      <c r="CF52" s="32"/>
      <c r="CH52" s="32"/>
      <c r="DQ52" s="32"/>
      <c r="DR52" s="32"/>
      <c r="DS52" s="32"/>
      <c r="DT52" s="32"/>
      <c r="DU52" s="32"/>
      <c r="DV52" s="32"/>
      <c r="DW52" s="32"/>
      <c r="DX52" s="32"/>
      <c r="DY52" s="32"/>
      <c r="DZ52" s="32"/>
      <c r="EA52" s="32"/>
      <c r="EB52" s="32"/>
      <c r="EC52" s="32"/>
      <c r="ED52" s="32"/>
      <c r="EF52" s="32"/>
    </row>
    <row r="53" spans="1:136" s="32" customFormat="1" ht="29.25" customHeight="1" x14ac:dyDescent="0.25">
      <c r="C53" s="14" t="s">
        <v>47</v>
      </c>
      <c r="D53" s="1"/>
      <c r="E53" s="39"/>
      <c r="F53" s="39"/>
      <c r="G53" s="39"/>
      <c r="H53" s="39"/>
      <c r="I53" s="39"/>
      <c r="J53" s="39"/>
      <c r="K53" s="39"/>
      <c r="L53" s="39"/>
      <c r="M53" s="39"/>
      <c r="N53" s="39"/>
      <c r="O53" s="39"/>
      <c r="P53" s="34"/>
      <c r="Q53" s="39"/>
      <c r="R53" s="39"/>
      <c r="S53" s="39"/>
      <c r="T53" s="34"/>
      <c r="U53" s="39"/>
      <c r="V53" s="39"/>
      <c r="W53" s="39"/>
      <c r="X53" s="39"/>
      <c r="Y53" s="39"/>
      <c r="Z53" s="34"/>
      <c r="AA53" s="34"/>
      <c r="AB53" s="69"/>
      <c r="AC53" s="35"/>
      <c r="AD53" s="39"/>
      <c r="AE53" s="39"/>
      <c r="AF53" s="39"/>
      <c r="AG53" s="39"/>
      <c r="AH53" s="39"/>
      <c r="AI53" s="34"/>
      <c r="AJ53" s="39"/>
      <c r="AK53" s="39"/>
      <c r="AL53" s="39"/>
      <c r="AM53" s="39"/>
      <c r="AN53" s="39"/>
      <c r="AO53" s="34"/>
      <c r="AP53" s="39"/>
      <c r="AQ53" s="39"/>
      <c r="AR53" s="39"/>
      <c r="AS53" s="39"/>
      <c r="AT53" s="39"/>
      <c r="AU53" s="34"/>
      <c r="AV53" s="39"/>
      <c r="AW53" s="39"/>
      <c r="AX53" s="39"/>
      <c r="AY53" s="39"/>
      <c r="AZ53" s="39"/>
      <c r="BA53" s="34"/>
      <c r="BB53" s="34"/>
      <c r="BC53" s="69"/>
      <c r="BD53" s="35"/>
      <c r="BE53" s="39"/>
      <c r="BF53" s="39"/>
      <c r="BG53" s="39"/>
      <c r="BH53" s="39"/>
      <c r="BI53" s="39"/>
      <c r="BJ53" s="39"/>
      <c r="BK53" s="34"/>
      <c r="BL53" s="39"/>
      <c r="BM53" s="39"/>
      <c r="BN53" s="39"/>
      <c r="BO53" s="39"/>
      <c r="BP53" s="39"/>
      <c r="BQ53" s="34"/>
      <c r="BR53" s="39"/>
      <c r="BS53" s="39"/>
      <c r="BT53" s="39"/>
      <c r="BU53" s="39"/>
      <c r="BV53" s="39"/>
      <c r="BW53" s="34"/>
      <c r="BX53" s="39"/>
      <c r="BY53" s="34"/>
      <c r="BZ53" s="39"/>
      <c r="CA53" s="39"/>
      <c r="CB53" s="39"/>
      <c r="CC53" s="39"/>
      <c r="CD53" s="39"/>
      <c r="CE53" s="34"/>
      <c r="CF53" s="34"/>
      <c r="CG53" s="69"/>
      <c r="CH53" s="35"/>
      <c r="CI53" s="39"/>
      <c r="CJ53" s="39"/>
      <c r="CK53" s="39"/>
      <c r="CL53" s="39"/>
      <c r="CM53" s="39"/>
      <c r="CN53" s="39"/>
      <c r="CO53" s="34"/>
      <c r="CP53" s="39"/>
      <c r="CQ53" s="39"/>
      <c r="CR53" s="39"/>
      <c r="CS53" s="39"/>
      <c r="CT53" s="39"/>
      <c r="CU53" s="39"/>
      <c r="CV53" s="34"/>
      <c r="CW53" s="39"/>
      <c r="CX53" s="39"/>
      <c r="CY53" s="34"/>
      <c r="CZ53" s="39"/>
      <c r="DA53" s="34"/>
      <c r="DB53" s="39"/>
      <c r="DC53" s="39"/>
      <c r="DD53" s="39"/>
      <c r="DE53" s="39"/>
      <c r="DF53" s="39"/>
      <c r="DG53" s="34"/>
      <c r="DH53" s="34"/>
      <c r="DI53" s="69"/>
      <c r="DJ53" s="35"/>
      <c r="DK53" s="39"/>
      <c r="DL53" s="39"/>
      <c r="DM53" s="39"/>
      <c r="DN53" s="39"/>
      <c r="DO53" s="39"/>
      <c r="DP53" s="34"/>
      <c r="DQ53" s="39"/>
      <c r="DR53" s="39"/>
      <c r="DS53" s="39"/>
      <c r="DT53" s="39"/>
      <c r="DU53" s="39"/>
      <c r="DV53" s="39"/>
      <c r="DW53" s="39"/>
      <c r="DX53" s="39"/>
      <c r="DY53" s="39"/>
      <c r="DZ53" s="39"/>
      <c r="EA53" s="39"/>
      <c r="EB53" s="39"/>
      <c r="EC53" s="34"/>
      <c r="ED53" s="34"/>
      <c r="EE53" s="69"/>
    </row>
    <row r="54" spans="1:136" s="32" customFormat="1" x14ac:dyDescent="0.25">
      <c r="B54" s="42"/>
      <c r="C54" s="15" t="s">
        <v>48</v>
      </c>
      <c r="D54" s="1"/>
      <c r="E54" s="41"/>
      <c r="F54" s="41"/>
      <c r="G54" s="41"/>
      <c r="H54" s="41"/>
      <c r="I54" s="41"/>
      <c r="J54" s="41"/>
      <c r="K54" s="41"/>
      <c r="L54" s="41"/>
      <c r="M54" s="41"/>
      <c r="N54" s="41"/>
      <c r="O54" s="41"/>
      <c r="P54" s="36">
        <f>SUM(E54:O54)</f>
        <v>0</v>
      </c>
      <c r="Q54" s="41"/>
      <c r="R54" s="41"/>
      <c r="S54" s="41"/>
      <c r="T54" s="36">
        <f>SUM(Q54:S54)</f>
        <v>0</v>
      </c>
      <c r="U54" s="41"/>
      <c r="V54" s="41"/>
      <c r="W54" s="41"/>
      <c r="X54" s="41"/>
      <c r="Y54" s="41"/>
      <c r="Z54" s="36">
        <f>SUM(U54:Y54)</f>
        <v>0</v>
      </c>
      <c r="AA54" s="36">
        <f>SUM(P54,T54,Z54)</f>
        <v>0</v>
      </c>
      <c r="AB54" s="67" t="str">
        <f t="shared" ref="AB54:AB78" si="110">IF(AA54=0,"",AA54/$AA$87)</f>
        <v/>
      </c>
      <c r="AC54" s="35"/>
      <c r="AD54" s="41"/>
      <c r="AE54" s="41"/>
      <c r="AF54" s="41"/>
      <c r="AG54" s="41"/>
      <c r="AH54" s="41"/>
      <c r="AI54" s="36">
        <f>SUM(AD54:AH54)</f>
        <v>0</v>
      </c>
      <c r="AJ54" s="41"/>
      <c r="AK54" s="41"/>
      <c r="AL54" s="41"/>
      <c r="AM54" s="41"/>
      <c r="AN54" s="41"/>
      <c r="AO54" s="36">
        <f>SUM(AJ54:AN54)</f>
        <v>0</v>
      </c>
      <c r="AP54" s="41"/>
      <c r="AQ54" s="41"/>
      <c r="AR54" s="41"/>
      <c r="AS54" s="41"/>
      <c r="AT54" s="41"/>
      <c r="AU54" s="36">
        <f>SUM(AP54:AT54)</f>
        <v>0</v>
      </c>
      <c r="AV54" s="41"/>
      <c r="AW54" s="41"/>
      <c r="AX54" s="41"/>
      <c r="AY54" s="41"/>
      <c r="AZ54" s="41"/>
      <c r="BA54" s="36">
        <f>SUM(AV54:AZ54)</f>
        <v>0</v>
      </c>
      <c r="BB54" s="36">
        <f>SUM(AI54,AO54,AU54,BA54)</f>
        <v>0</v>
      </c>
      <c r="BC54" s="67" t="str">
        <f t="shared" ref="BC54:BC78" si="111">IF(BB54=0,"",BB54/$BB$87)</f>
        <v/>
      </c>
      <c r="BD54" s="35"/>
      <c r="BE54" s="41">
        <v>0.20119999999999999</v>
      </c>
      <c r="BF54" s="41">
        <v>0.20119999999999999</v>
      </c>
      <c r="BG54" s="41">
        <v>0.20119999999999999</v>
      </c>
      <c r="BH54" s="41">
        <v>0.20119999999999999</v>
      </c>
      <c r="BI54" s="41">
        <v>2.2012</v>
      </c>
      <c r="BJ54" s="41"/>
      <c r="BK54" s="36">
        <f>SUM(BE54:BJ54)</f>
        <v>3.0060000000000002</v>
      </c>
      <c r="BL54" s="41"/>
      <c r="BM54" s="41"/>
      <c r="BN54" s="41"/>
      <c r="BO54" s="41"/>
      <c r="BP54" s="41"/>
      <c r="BQ54" s="36">
        <f>SUM(BL54:BP54)</f>
        <v>0</v>
      </c>
      <c r="BR54" s="41"/>
      <c r="BS54" s="41"/>
      <c r="BT54" s="41"/>
      <c r="BU54" s="41"/>
      <c r="BV54" s="41"/>
      <c r="BW54" s="36">
        <f>SUM(BR54:BV54)</f>
        <v>0</v>
      </c>
      <c r="BX54" s="41"/>
      <c r="BY54" s="36">
        <f t="shared" ref="BY54:BY56" si="112">SUM(BX54)</f>
        <v>0</v>
      </c>
      <c r="BZ54" s="41"/>
      <c r="CA54" s="41"/>
      <c r="CB54" s="41"/>
      <c r="CC54" s="41"/>
      <c r="CD54" s="41"/>
      <c r="CE54" s="36">
        <f>SUM(BZ54:CD54)</f>
        <v>0</v>
      </c>
      <c r="CF54" s="36">
        <f>SUM(BK54,BQ54,BW54,CE54,BY54)</f>
        <v>3.0060000000000002</v>
      </c>
      <c r="CG54" s="67">
        <f t="shared" ref="CG54:CG85" si="113">IF(CF54=0,"",CF54/$CF$87)</f>
        <v>3.24828732250275E-4</v>
      </c>
      <c r="CH54" s="35"/>
      <c r="CI54" s="41">
        <v>1</v>
      </c>
      <c r="CJ54" s="41">
        <v>1</v>
      </c>
      <c r="CK54" s="41">
        <v>1</v>
      </c>
      <c r="CL54" s="41"/>
      <c r="CM54" s="41"/>
      <c r="CN54" s="41"/>
      <c r="CO54" s="36">
        <f>SUM(CI54:CN54)</f>
        <v>3</v>
      </c>
      <c r="CP54" s="41"/>
      <c r="CQ54" s="41"/>
      <c r="CR54" s="41"/>
      <c r="CS54" s="41"/>
      <c r="CT54" s="41"/>
      <c r="CU54" s="41"/>
      <c r="CV54" s="36">
        <f>SUM(CP54:CU54)</f>
        <v>0</v>
      </c>
      <c r="CW54" s="41"/>
      <c r="CX54" s="41"/>
      <c r="CY54" s="36">
        <f>SUM(CW54:CX54)</f>
        <v>0</v>
      </c>
      <c r="CZ54" s="41"/>
      <c r="DA54" s="36">
        <f>SUM(CZ54:CZ54)</f>
        <v>0</v>
      </c>
      <c r="DB54" s="41"/>
      <c r="DC54" s="41"/>
      <c r="DD54" s="41"/>
      <c r="DE54" s="41"/>
      <c r="DF54" s="41"/>
      <c r="DG54" s="36">
        <f>SUM(DB54:DF54)</f>
        <v>0</v>
      </c>
      <c r="DH54" s="36">
        <f>SUM(CO54,CV54,CY54,DG54,DA54)</f>
        <v>3</v>
      </c>
      <c r="DI54" s="67">
        <f t="shared" ref="DI54:DI85" si="114">IF(DH54=0,"",DH54/$DH$87)</f>
        <v>2.5034134720003295E-4</v>
      </c>
      <c r="DJ54" s="35"/>
      <c r="DK54" s="41"/>
      <c r="DL54" s="41"/>
      <c r="DM54" s="41"/>
      <c r="DN54" s="41"/>
      <c r="DO54" s="41"/>
      <c r="DP54" s="36">
        <f>SUM(DK54:DO54)</f>
        <v>0</v>
      </c>
      <c r="DQ54" s="41"/>
      <c r="DR54" s="41"/>
      <c r="DS54" s="41"/>
      <c r="DT54" s="41"/>
      <c r="DU54" s="41"/>
      <c r="DV54" s="41"/>
      <c r="DW54" s="41"/>
      <c r="DX54" s="41"/>
      <c r="DY54" s="41"/>
      <c r="DZ54" s="41"/>
      <c r="EA54" s="41"/>
      <c r="EB54" s="41"/>
      <c r="EC54" s="36">
        <f>SUM(DQ54:EB54)</f>
        <v>0</v>
      </c>
      <c r="ED54" s="36">
        <f t="shared" ref="ED54:ED56" si="115">SUM(EC54,DP54)</f>
        <v>0</v>
      </c>
      <c r="EE54" s="67" t="str">
        <f t="shared" ref="EE54:EE79" si="116">IF(ED54=0,"",ED54/$ED$87)</f>
        <v/>
      </c>
    </row>
    <row r="55" spans="1:136" ht="15.75" customHeight="1" x14ac:dyDescent="0.25">
      <c r="B55" s="42">
        <v>11</v>
      </c>
      <c r="C55" s="15" t="s">
        <v>49</v>
      </c>
      <c r="D55" s="1"/>
      <c r="E55" s="41">
        <v>325</v>
      </c>
      <c r="F55" s="41">
        <v>425</v>
      </c>
      <c r="G55" s="41"/>
      <c r="H55" s="41">
        <v>3.5</v>
      </c>
      <c r="I55" s="41">
        <v>5</v>
      </c>
      <c r="J55" s="41">
        <v>154.33799999999999</v>
      </c>
      <c r="K55" s="41"/>
      <c r="L55" s="41">
        <v>75</v>
      </c>
      <c r="M55" s="41">
        <v>75</v>
      </c>
      <c r="N55" s="41">
        <v>75</v>
      </c>
      <c r="O55" s="41">
        <v>75</v>
      </c>
      <c r="P55" s="36">
        <f>SUM(E55:O55)</f>
        <v>1212.838</v>
      </c>
      <c r="Q55" s="41"/>
      <c r="R55" s="41">
        <v>10</v>
      </c>
      <c r="S55" s="41">
        <v>10</v>
      </c>
      <c r="T55" s="36">
        <f>SUM(Q55:S55)</f>
        <v>20</v>
      </c>
      <c r="U55" s="41"/>
      <c r="V55" s="41"/>
      <c r="W55" s="41"/>
      <c r="X55" s="41"/>
      <c r="Y55" s="41"/>
      <c r="Z55" s="36">
        <f>SUM(U55:Y55)</f>
        <v>0</v>
      </c>
      <c r="AA55" s="36">
        <f>SUM(P55,T55,Z55)</f>
        <v>1232.838</v>
      </c>
      <c r="AB55" s="67">
        <f t="shared" si="110"/>
        <v>0.29395085718390762</v>
      </c>
      <c r="AC55" s="35"/>
      <c r="AD55" s="41">
        <v>214.1</v>
      </c>
      <c r="AE55" s="41">
        <v>268.8</v>
      </c>
      <c r="AF55" s="41">
        <v>283.10000000000002</v>
      </c>
      <c r="AG55" s="41">
        <v>225.6</v>
      </c>
      <c r="AH55" s="41">
        <v>245</v>
      </c>
      <c r="AI55" s="36">
        <f>SUM(AD55:AH55)</f>
        <v>1236.5999999999999</v>
      </c>
      <c r="AJ55" s="41">
        <v>3.1378659999999998</v>
      </c>
      <c r="AK55" s="41">
        <v>8.4746120000000005</v>
      </c>
      <c r="AL55" s="41">
        <v>15.005896119999999</v>
      </c>
      <c r="AM55" s="41">
        <v>8.7571675500000001</v>
      </c>
      <c r="AN55" s="41">
        <v>14.624458229999998</v>
      </c>
      <c r="AO55" s="36">
        <f>SUM(AJ55:AN55)</f>
        <v>49.999999899999992</v>
      </c>
      <c r="AP55" s="41">
        <v>10</v>
      </c>
      <c r="AQ55" s="41">
        <v>10</v>
      </c>
      <c r="AR55" s="41">
        <v>3.75</v>
      </c>
      <c r="AS55" s="41">
        <v>0</v>
      </c>
      <c r="AT55" s="41">
        <v>0</v>
      </c>
      <c r="AU55" s="36">
        <f>SUM(AP55:AT55)</f>
        <v>23.75</v>
      </c>
      <c r="AV55" s="41"/>
      <c r="AW55" s="41"/>
      <c r="AX55" s="41"/>
      <c r="AY55" s="41"/>
      <c r="AZ55" s="41"/>
      <c r="BA55" s="36">
        <f>SUM(AV55:AZ55)</f>
        <v>0</v>
      </c>
      <c r="BB55" s="36">
        <f>SUM(AI55,AO55,AU55,BA55)</f>
        <v>1310.3499998999998</v>
      </c>
      <c r="BC55" s="67">
        <f t="shared" si="111"/>
        <v>0.17717030894480315</v>
      </c>
      <c r="BD55" s="35"/>
      <c r="BE55" s="41">
        <v>260</v>
      </c>
      <c r="BF55" s="41">
        <v>300</v>
      </c>
      <c r="BG55" s="41">
        <v>325</v>
      </c>
      <c r="BH55" s="41">
        <v>300</v>
      </c>
      <c r="BI55" s="41">
        <v>292.49875000000003</v>
      </c>
      <c r="BJ55" s="41"/>
      <c r="BK55" s="36">
        <f>SUM(BE55:BJ55)</f>
        <v>1477.49875</v>
      </c>
      <c r="BL55" s="41">
        <v>20.000000000000004</v>
      </c>
      <c r="BM55" s="41">
        <v>20.000000000000011</v>
      </c>
      <c r="BN55" s="41">
        <v>14.999999999999996</v>
      </c>
      <c r="BO55" s="41">
        <v>15</v>
      </c>
      <c r="BP55" s="41">
        <v>5</v>
      </c>
      <c r="BQ55" s="36">
        <f>SUM(BL55:BP55)</f>
        <v>75.000000000000014</v>
      </c>
      <c r="BR55" s="41">
        <v>0</v>
      </c>
      <c r="BS55" s="41">
        <v>0</v>
      </c>
      <c r="BT55" s="41">
        <v>0</v>
      </c>
      <c r="BU55" s="41">
        <v>0</v>
      </c>
      <c r="BV55" s="41">
        <v>0</v>
      </c>
      <c r="BW55" s="36">
        <f>SUM(BR55:BV55)</f>
        <v>0</v>
      </c>
      <c r="BX55" s="41">
        <v>0</v>
      </c>
      <c r="BY55" s="36">
        <f t="shared" si="112"/>
        <v>0</v>
      </c>
      <c r="BZ55" s="41"/>
      <c r="CA55" s="41"/>
      <c r="CB55" s="41"/>
      <c r="CC55" s="41"/>
      <c r="CD55" s="41"/>
      <c r="CE55" s="36">
        <f>SUM(BZ55:CD55)</f>
        <v>0</v>
      </c>
      <c r="CF55" s="36">
        <f>SUM(BK55,BQ55,BW55,CE55,BY55)</f>
        <v>1552.49875</v>
      </c>
      <c r="CG55" s="67">
        <f t="shared" si="113"/>
        <v>0.16776320717985246</v>
      </c>
      <c r="CH55" s="35"/>
      <c r="CI55" s="41"/>
      <c r="CJ55" s="41"/>
      <c r="CK55" s="41"/>
      <c r="CL55" s="41"/>
      <c r="CM55" s="41"/>
      <c r="CN55" s="41">
        <v>1525</v>
      </c>
      <c r="CO55" s="36">
        <f>SUM(CI55:CN55)</f>
        <v>1525</v>
      </c>
      <c r="CP55" s="41">
        <v>8.870000000000001</v>
      </c>
      <c r="CQ55" s="41"/>
      <c r="CR55" s="41"/>
      <c r="CS55" s="41"/>
      <c r="CT55" s="41"/>
      <c r="CU55" s="41">
        <v>66.13</v>
      </c>
      <c r="CV55" s="36">
        <f>SUM(CP55:CU55)</f>
        <v>75</v>
      </c>
      <c r="CW55" s="41">
        <v>156.25</v>
      </c>
      <c r="CX55" s="41">
        <v>0</v>
      </c>
      <c r="CY55" s="36">
        <f>SUM(CW55:CX55)</f>
        <v>156.25</v>
      </c>
      <c r="CZ55" s="41">
        <v>0</v>
      </c>
      <c r="DA55" s="36">
        <f>SUM(CZ55:CZ55)</f>
        <v>0</v>
      </c>
      <c r="DB55" s="41"/>
      <c r="DC55" s="41"/>
      <c r="DD55" s="41"/>
      <c r="DE55" s="41"/>
      <c r="DF55" s="41"/>
      <c r="DG55" s="36">
        <f>SUM(DB55:DF55)</f>
        <v>0</v>
      </c>
      <c r="DH55" s="36">
        <f>SUM(CO55,CV55,CY55,DG55,DA55)</f>
        <v>1756.25</v>
      </c>
      <c r="DI55" s="67">
        <f t="shared" si="114"/>
        <v>0.14655399700668595</v>
      </c>
      <c r="DJ55" s="35"/>
      <c r="DK55" s="41">
        <v>0</v>
      </c>
      <c r="DL55" s="41">
        <v>0</v>
      </c>
      <c r="DM55" s="41">
        <v>0</v>
      </c>
      <c r="DN55" s="41">
        <v>0</v>
      </c>
      <c r="DO55" s="41">
        <v>0</v>
      </c>
      <c r="DP55" s="36">
        <f>SUM(DK55:DO55)</f>
        <v>0</v>
      </c>
      <c r="DQ55" s="41"/>
      <c r="DR55" s="41"/>
      <c r="DS55" s="41"/>
      <c r="DT55" s="41"/>
      <c r="DU55" s="41"/>
      <c r="DV55" s="41"/>
      <c r="DW55" s="41"/>
      <c r="DX55" s="41"/>
      <c r="DY55" s="41"/>
      <c r="DZ55" s="41"/>
      <c r="EA55" s="41"/>
      <c r="EB55" s="41"/>
      <c r="EC55" s="36">
        <f>SUM(DQ55:EB55)</f>
        <v>0</v>
      </c>
      <c r="ED55" s="36">
        <f t="shared" si="115"/>
        <v>0</v>
      </c>
      <c r="EE55" s="67" t="str">
        <f t="shared" si="116"/>
        <v/>
      </c>
      <c r="EF55" s="32"/>
    </row>
    <row r="56" spans="1:136" s="32" customFormat="1" ht="31.5" customHeight="1" x14ac:dyDescent="0.25">
      <c r="B56" s="42"/>
      <c r="C56" s="15" t="s">
        <v>50</v>
      </c>
      <c r="D56" s="1"/>
      <c r="E56" s="41"/>
      <c r="F56" s="41"/>
      <c r="G56" s="41"/>
      <c r="H56" s="41"/>
      <c r="I56" s="41"/>
      <c r="J56" s="41"/>
      <c r="K56" s="41"/>
      <c r="L56" s="41"/>
      <c r="M56" s="41"/>
      <c r="N56" s="41"/>
      <c r="O56" s="41"/>
      <c r="P56" s="36">
        <f>SUM(E56:O56)</f>
        <v>0</v>
      </c>
      <c r="Q56" s="41"/>
      <c r="R56" s="41"/>
      <c r="S56" s="41"/>
      <c r="T56" s="36">
        <f>SUM(Q56:S56)</f>
        <v>0</v>
      </c>
      <c r="U56" s="41"/>
      <c r="V56" s="41"/>
      <c r="W56" s="41"/>
      <c r="X56" s="41"/>
      <c r="Y56" s="41"/>
      <c r="Z56" s="36">
        <f>SUM(U56:Y56)</f>
        <v>0</v>
      </c>
      <c r="AA56" s="36">
        <f>SUM(P56,T56,Z56)</f>
        <v>0</v>
      </c>
      <c r="AB56" s="67" t="str">
        <f t="shared" si="110"/>
        <v/>
      </c>
      <c r="AC56" s="35"/>
      <c r="AD56" s="41">
        <v>14.077607499999999</v>
      </c>
      <c r="AE56" s="41">
        <v>8.8254854999999992</v>
      </c>
      <c r="AF56" s="41">
        <v>10.096907</v>
      </c>
      <c r="AG56" s="41"/>
      <c r="AH56" s="41"/>
      <c r="AI56" s="36">
        <f>SUM(AD56:AH56)</f>
        <v>33</v>
      </c>
      <c r="AJ56" s="41"/>
      <c r="AK56" s="41"/>
      <c r="AL56" s="41"/>
      <c r="AM56" s="41"/>
      <c r="AN56" s="41"/>
      <c r="AO56" s="36">
        <f>SUM(AJ56:AN56)</f>
        <v>0</v>
      </c>
      <c r="AP56" s="41"/>
      <c r="AQ56" s="41"/>
      <c r="AR56" s="41"/>
      <c r="AS56" s="41"/>
      <c r="AT56" s="41"/>
      <c r="AU56" s="36">
        <f>SUM(AP56:AT56)</f>
        <v>0</v>
      </c>
      <c r="AV56" s="41"/>
      <c r="AW56" s="41"/>
      <c r="AX56" s="41"/>
      <c r="AY56" s="41"/>
      <c r="AZ56" s="41"/>
      <c r="BA56" s="36">
        <f>SUM(AV56:AZ56)</f>
        <v>0</v>
      </c>
      <c r="BB56" s="36">
        <f>SUM(AI56,AO56,AU56,BA56)</f>
        <v>33</v>
      </c>
      <c r="BC56" s="67">
        <f t="shared" si="111"/>
        <v>4.4618767471474741E-3</v>
      </c>
      <c r="BD56" s="35"/>
      <c r="BE56" s="41"/>
      <c r="BF56" s="41"/>
      <c r="BG56" s="41"/>
      <c r="BH56" s="41"/>
      <c r="BI56" s="41"/>
      <c r="BJ56" s="41">
        <v>5</v>
      </c>
      <c r="BK56" s="36">
        <f>SUM(BE56:BJ56)</f>
        <v>5</v>
      </c>
      <c r="BL56" s="41"/>
      <c r="BM56" s="41"/>
      <c r="BN56" s="41"/>
      <c r="BO56" s="41"/>
      <c r="BP56" s="41"/>
      <c r="BQ56" s="36">
        <f>SUM(BL56:BP56)</f>
        <v>0</v>
      </c>
      <c r="BR56" s="41"/>
      <c r="BS56" s="41"/>
      <c r="BT56" s="41"/>
      <c r="BU56" s="41"/>
      <c r="BV56" s="41"/>
      <c r="BW56" s="36">
        <f>SUM(BR56:BV56)</f>
        <v>0</v>
      </c>
      <c r="BX56" s="41"/>
      <c r="BY56" s="36">
        <f t="shared" si="112"/>
        <v>0</v>
      </c>
      <c r="BZ56" s="41"/>
      <c r="CA56" s="41"/>
      <c r="CB56" s="41"/>
      <c r="CC56" s="41"/>
      <c r="CD56" s="41"/>
      <c r="CE56" s="36">
        <f>SUM(BZ56:CD56)</f>
        <v>0</v>
      </c>
      <c r="CF56" s="36">
        <f>SUM(BK56,BQ56,BW56,CE56,BY56)</f>
        <v>5</v>
      </c>
      <c r="CG56" s="67">
        <f t="shared" si="113"/>
        <v>5.4030061917876735E-4</v>
      </c>
      <c r="CH56" s="35"/>
      <c r="CI56" s="41"/>
      <c r="CJ56" s="41"/>
      <c r="CK56" s="41"/>
      <c r="CL56" s="41"/>
      <c r="CM56" s="41"/>
      <c r="CN56" s="41"/>
      <c r="CO56" s="36">
        <f>SUM(CI56:CN56)</f>
        <v>0</v>
      </c>
      <c r="CP56" s="41"/>
      <c r="CQ56" s="41"/>
      <c r="CR56" s="41"/>
      <c r="CS56" s="41"/>
      <c r="CT56" s="41"/>
      <c r="CU56" s="41"/>
      <c r="CV56" s="36">
        <f>SUM(CP56:CU56)</f>
        <v>0</v>
      </c>
      <c r="CW56" s="41"/>
      <c r="CX56" s="41"/>
      <c r="CY56" s="36">
        <f>SUM(CW56:CX56)</f>
        <v>0</v>
      </c>
      <c r="CZ56" s="41"/>
      <c r="DA56" s="36">
        <f>SUM(CZ56:CZ56)</f>
        <v>0</v>
      </c>
      <c r="DB56" s="41"/>
      <c r="DC56" s="41"/>
      <c r="DD56" s="41"/>
      <c r="DE56" s="41"/>
      <c r="DF56" s="41"/>
      <c r="DG56" s="36">
        <f>SUM(DB56:DF56)</f>
        <v>0</v>
      </c>
      <c r="DH56" s="36">
        <f>SUM(CO56,CV56,CY56,DG56,DA56)</f>
        <v>0</v>
      </c>
      <c r="DI56" s="67" t="str">
        <f t="shared" si="114"/>
        <v/>
      </c>
      <c r="DJ56" s="35"/>
      <c r="DK56" s="41"/>
      <c r="DL56" s="41"/>
      <c r="DM56" s="41"/>
      <c r="DN56" s="41"/>
      <c r="DO56" s="41"/>
      <c r="DP56" s="36">
        <f>SUM(DK56:DO56)</f>
        <v>0</v>
      </c>
      <c r="DQ56" s="41"/>
      <c r="DR56" s="41"/>
      <c r="DS56" s="41"/>
      <c r="DT56" s="41"/>
      <c r="DU56" s="41"/>
      <c r="DV56" s="41"/>
      <c r="DW56" s="41"/>
      <c r="DX56" s="41"/>
      <c r="DY56" s="41"/>
      <c r="DZ56" s="41"/>
      <c r="EA56" s="41"/>
      <c r="EB56" s="41"/>
      <c r="EC56" s="36">
        <f>SUM(DQ56:EB56)</f>
        <v>0</v>
      </c>
      <c r="ED56" s="36">
        <f t="shared" si="115"/>
        <v>0</v>
      </c>
      <c r="EE56" s="67" t="str">
        <f t="shared" si="116"/>
        <v/>
      </c>
    </row>
    <row r="57" spans="1:136" s="32" customFormat="1" ht="19.5" customHeight="1" x14ac:dyDescent="0.25">
      <c r="C57" s="62" t="s">
        <v>51</v>
      </c>
      <c r="D57" s="1"/>
      <c r="E57" s="55">
        <f t="shared" ref="E57:AA57" si="117">SUM(E54:E56)</f>
        <v>325</v>
      </c>
      <c r="F57" s="55">
        <f t="shared" si="117"/>
        <v>425</v>
      </c>
      <c r="G57" s="55">
        <f t="shared" si="117"/>
        <v>0</v>
      </c>
      <c r="H57" s="55">
        <f t="shared" si="117"/>
        <v>3.5</v>
      </c>
      <c r="I57" s="55">
        <f t="shared" si="117"/>
        <v>5</v>
      </c>
      <c r="J57" s="55">
        <f t="shared" si="117"/>
        <v>154.33799999999999</v>
      </c>
      <c r="K57" s="55">
        <f t="shared" si="117"/>
        <v>0</v>
      </c>
      <c r="L57" s="55">
        <f t="shared" si="117"/>
        <v>75</v>
      </c>
      <c r="M57" s="55">
        <f t="shared" si="117"/>
        <v>75</v>
      </c>
      <c r="N57" s="55">
        <f t="shared" si="117"/>
        <v>75</v>
      </c>
      <c r="O57" s="55">
        <f t="shared" si="117"/>
        <v>75</v>
      </c>
      <c r="P57" s="56">
        <f t="shared" si="117"/>
        <v>1212.838</v>
      </c>
      <c r="Q57" s="55">
        <f t="shared" si="117"/>
        <v>0</v>
      </c>
      <c r="R57" s="55">
        <f t="shared" si="117"/>
        <v>10</v>
      </c>
      <c r="S57" s="55">
        <f t="shared" si="117"/>
        <v>10</v>
      </c>
      <c r="T57" s="56">
        <f t="shared" si="117"/>
        <v>20</v>
      </c>
      <c r="U57" s="55">
        <f t="shared" si="117"/>
        <v>0</v>
      </c>
      <c r="V57" s="55">
        <f t="shared" si="117"/>
        <v>0</v>
      </c>
      <c r="W57" s="55">
        <f t="shared" si="117"/>
        <v>0</v>
      </c>
      <c r="X57" s="55">
        <f t="shared" si="117"/>
        <v>0</v>
      </c>
      <c r="Y57" s="55">
        <f t="shared" si="117"/>
        <v>0</v>
      </c>
      <c r="Z57" s="56">
        <f t="shared" si="117"/>
        <v>0</v>
      </c>
      <c r="AA57" s="56">
        <f t="shared" si="117"/>
        <v>1232.838</v>
      </c>
      <c r="AB57" s="70">
        <f t="shared" si="110"/>
        <v>0.29395085718390762</v>
      </c>
      <c r="AC57" s="35"/>
      <c r="AD57" s="55">
        <f t="shared" ref="AD57:BB57" si="118">SUM(AD54:AD56)</f>
        <v>228.17760749999999</v>
      </c>
      <c r="AE57" s="55">
        <f t="shared" si="118"/>
        <v>277.62548550000002</v>
      </c>
      <c r="AF57" s="55">
        <f t="shared" si="118"/>
        <v>293.19690700000001</v>
      </c>
      <c r="AG57" s="55">
        <f t="shared" si="118"/>
        <v>225.6</v>
      </c>
      <c r="AH57" s="55">
        <f t="shared" si="118"/>
        <v>245</v>
      </c>
      <c r="AI57" s="56">
        <f t="shared" si="118"/>
        <v>1269.5999999999999</v>
      </c>
      <c r="AJ57" s="55">
        <f t="shared" si="118"/>
        <v>3.1378659999999998</v>
      </c>
      <c r="AK57" s="55">
        <f t="shared" si="118"/>
        <v>8.4746120000000005</v>
      </c>
      <c r="AL57" s="55">
        <f t="shared" si="118"/>
        <v>15.005896119999999</v>
      </c>
      <c r="AM57" s="55">
        <f t="shared" si="118"/>
        <v>8.7571675500000001</v>
      </c>
      <c r="AN57" s="55">
        <f t="shared" si="118"/>
        <v>14.624458229999998</v>
      </c>
      <c r="AO57" s="56">
        <f t="shared" si="118"/>
        <v>49.999999899999992</v>
      </c>
      <c r="AP57" s="55">
        <f t="shared" si="118"/>
        <v>10</v>
      </c>
      <c r="AQ57" s="55">
        <f t="shared" si="118"/>
        <v>10</v>
      </c>
      <c r="AR57" s="55">
        <f t="shared" si="118"/>
        <v>3.75</v>
      </c>
      <c r="AS57" s="55">
        <f t="shared" si="118"/>
        <v>0</v>
      </c>
      <c r="AT57" s="55">
        <f t="shared" si="118"/>
        <v>0</v>
      </c>
      <c r="AU57" s="56">
        <f t="shared" si="118"/>
        <v>23.75</v>
      </c>
      <c r="AV57" s="55">
        <f t="shared" si="118"/>
        <v>0</v>
      </c>
      <c r="AW57" s="55">
        <f t="shared" si="118"/>
        <v>0</v>
      </c>
      <c r="AX57" s="55">
        <f t="shared" si="118"/>
        <v>0</v>
      </c>
      <c r="AY57" s="55">
        <f t="shared" si="118"/>
        <v>0</v>
      </c>
      <c r="AZ57" s="55">
        <f t="shared" si="118"/>
        <v>0</v>
      </c>
      <c r="BA57" s="56">
        <f t="shared" si="118"/>
        <v>0</v>
      </c>
      <c r="BB57" s="56">
        <f t="shared" si="118"/>
        <v>1343.3499998999998</v>
      </c>
      <c r="BC57" s="70">
        <f t="shared" si="111"/>
        <v>0.18163218569195061</v>
      </c>
      <c r="BD57" s="35"/>
      <c r="BE57" s="55">
        <f t="shared" ref="BE57:CF57" si="119">SUM(BE54:BE56)</f>
        <v>260.20119999999997</v>
      </c>
      <c r="BF57" s="55">
        <f t="shared" si="119"/>
        <v>300.20119999999997</v>
      </c>
      <c r="BG57" s="55">
        <f t="shared" si="119"/>
        <v>325.20119999999997</v>
      </c>
      <c r="BH57" s="55">
        <f t="shared" si="119"/>
        <v>300.20119999999997</v>
      </c>
      <c r="BI57" s="55">
        <f t="shared" si="119"/>
        <v>294.69995000000006</v>
      </c>
      <c r="BJ57" s="55">
        <f t="shared" si="119"/>
        <v>5</v>
      </c>
      <c r="BK57" s="56">
        <f t="shared" si="119"/>
        <v>1485.5047500000001</v>
      </c>
      <c r="BL57" s="55">
        <f t="shared" si="119"/>
        <v>20.000000000000004</v>
      </c>
      <c r="BM57" s="55">
        <f t="shared" si="119"/>
        <v>20.000000000000011</v>
      </c>
      <c r="BN57" s="55">
        <f t="shared" si="119"/>
        <v>14.999999999999996</v>
      </c>
      <c r="BO57" s="55">
        <f t="shared" si="119"/>
        <v>15</v>
      </c>
      <c r="BP57" s="55">
        <f t="shared" si="119"/>
        <v>5</v>
      </c>
      <c r="BQ57" s="56">
        <f t="shared" si="119"/>
        <v>75.000000000000014</v>
      </c>
      <c r="BR57" s="55">
        <f t="shared" si="119"/>
        <v>0</v>
      </c>
      <c r="BS57" s="55">
        <f t="shared" si="119"/>
        <v>0</v>
      </c>
      <c r="BT57" s="55">
        <f t="shared" si="119"/>
        <v>0</v>
      </c>
      <c r="BU57" s="55">
        <f t="shared" si="119"/>
        <v>0</v>
      </c>
      <c r="BV57" s="55">
        <f t="shared" si="119"/>
        <v>0</v>
      </c>
      <c r="BW57" s="56">
        <f t="shared" si="119"/>
        <v>0</v>
      </c>
      <c r="BX57" s="55">
        <f t="shared" ref="BX57:BY57" si="120">SUM(BX54:BX56)</f>
        <v>0</v>
      </c>
      <c r="BY57" s="56">
        <f t="shared" si="120"/>
        <v>0</v>
      </c>
      <c r="BZ57" s="55">
        <f t="shared" si="119"/>
        <v>0</v>
      </c>
      <c r="CA57" s="55">
        <f t="shared" si="119"/>
        <v>0</v>
      </c>
      <c r="CB57" s="55">
        <f t="shared" si="119"/>
        <v>0</v>
      </c>
      <c r="CC57" s="55">
        <f t="shared" si="119"/>
        <v>0</v>
      </c>
      <c r="CD57" s="55">
        <f t="shared" si="119"/>
        <v>0</v>
      </c>
      <c r="CE57" s="56">
        <f t="shared" si="119"/>
        <v>0</v>
      </c>
      <c r="CF57" s="56">
        <f t="shared" si="119"/>
        <v>1560.5047500000001</v>
      </c>
      <c r="CG57" s="70">
        <f t="shared" si="113"/>
        <v>0.16862833653128154</v>
      </c>
      <c r="CH57" s="35"/>
      <c r="CI57" s="55">
        <f t="shared" ref="CI57:DH57" si="121">SUM(CI54:CI56)</f>
        <v>1</v>
      </c>
      <c r="CJ57" s="55">
        <f t="shared" si="121"/>
        <v>1</v>
      </c>
      <c r="CK57" s="55">
        <f t="shared" si="121"/>
        <v>1</v>
      </c>
      <c r="CL57" s="55">
        <f t="shared" si="121"/>
        <v>0</v>
      </c>
      <c r="CM57" s="55">
        <f t="shared" si="121"/>
        <v>0</v>
      </c>
      <c r="CN57" s="55">
        <f t="shared" si="121"/>
        <v>1525</v>
      </c>
      <c r="CO57" s="56">
        <f t="shared" si="121"/>
        <v>1528</v>
      </c>
      <c r="CP57" s="55">
        <f t="shared" si="121"/>
        <v>8.870000000000001</v>
      </c>
      <c r="CQ57" s="55">
        <f t="shared" si="121"/>
        <v>0</v>
      </c>
      <c r="CR57" s="55">
        <f t="shared" si="121"/>
        <v>0</v>
      </c>
      <c r="CS57" s="55">
        <f t="shared" si="121"/>
        <v>0</v>
      </c>
      <c r="CT57" s="55">
        <f t="shared" si="121"/>
        <v>0</v>
      </c>
      <c r="CU57" s="55">
        <f t="shared" ref="CU57:CV57" si="122">SUM(CU54:CU56)</f>
        <v>66.13</v>
      </c>
      <c r="CV57" s="56">
        <f t="shared" si="122"/>
        <v>75</v>
      </c>
      <c r="CW57" s="55">
        <f t="shared" si="121"/>
        <v>156.25</v>
      </c>
      <c r="CX57" s="55">
        <f t="shared" si="121"/>
        <v>0</v>
      </c>
      <c r="CY57" s="56">
        <f t="shared" si="121"/>
        <v>156.25</v>
      </c>
      <c r="CZ57" s="55">
        <f t="shared" ref="CZ57:DA57" si="123">SUM(CZ54:CZ56)</f>
        <v>0</v>
      </c>
      <c r="DA57" s="56">
        <f t="shared" si="123"/>
        <v>0</v>
      </c>
      <c r="DB57" s="55">
        <f t="shared" si="121"/>
        <v>0</v>
      </c>
      <c r="DC57" s="55">
        <f t="shared" si="121"/>
        <v>0</v>
      </c>
      <c r="DD57" s="55">
        <f t="shared" si="121"/>
        <v>0</v>
      </c>
      <c r="DE57" s="55">
        <f t="shared" si="121"/>
        <v>0</v>
      </c>
      <c r="DF57" s="55">
        <f t="shared" si="121"/>
        <v>0</v>
      </c>
      <c r="DG57" s="56">
        <f t="shared" ref="DG57" si="124">SUM(DG54:DG56)</f>
        <v>0</v>
      </c>
      <c r="DH57" s="56">
        <f t="shared" si="121"/>
        <v>1759.25</v>
      </c>
      <c r="DI57" s="70">
        <f t="shared" si="114"/>
        <v>0.14680433835388598</v>
      </c>
      <c r="DJ57" s="35"/>
      <c r="DK57" s="55">
        <f t="shared" ref="DK57:DP57" si="125">SUM(DK54:DK56)</f>
        <v>0</v>
      </c>
      <c r="DL57" s="55">
        <f t="shared" si="125"/>
        <v>0</v>
      </c>
      <c r="DM57" s="55">
        <f t="shared" si="125"/>
        <v>0</v>
      </c>
      <c r="DN57" s="55">
        <f t="shared" si="125"/>
        <v>0</v>
      </c>
      <c r="DO57" s="55">
        <f t="shared" si="125"/>
        <v>0</v>
      </c>
      <c r="DP57" s="56">
        <f t="shared" si="125"/>
        <v>0</v>
      </c>
      <c r="DQ57" s="55">
        <f t="shared" ref="DQ57:ED57" si="126">SUM(DQ54:DQ56)</f>
        <v>0</v>
      </c>
      <c r="DR57" s="55">
        <f t="shared" si="126"/>
        <v>0</v>
      </c>
      <c r="DS57" s="55">
        <f t="shared" si="126"/>
        <v>0</v>
      </c>
      <c r="DT57" s="55">
        <f t="shared" si="126"/>
        <v>0</v>
      </c>
      <c r="DU57" s="55">
        <f t="shared" si="126"/>
        <v>0</v>
      </c>
      <c r="DV57" s="55">
        <f t="shared" si="126"/>
        <v>0</v>
      </c>
      <c r="DW57" s="55">
        <f t="shared" si="126"/>
        <v>0</v>
      </c>
      <c r="DX57" s="55">
        <f t="shared" si="126"/>
        <v>0</v>
      </c>
      <c r="DY57" s="55">
        <f t="shared" si="126"/>
        <v>0</v>
      </c>
      <c r="DZ57" s="55">
        <f t="shared" si="126"/>
        <v>0</v>
      </c>
      <c r="EA57" s="55">
        <f t="shared" si="126"/>
        <v>0</v>
      </c>
      <c r="EB57" s="55">
        <f t="shared" si="126"/>
        <v>0</v>
      </c>
      <c r="EC57" s="56">
        <f t="shared" si="126"/>
        <v>0</v>
      </c>
      <c r="ED57" s="56">
        <f t="shared" si="126"/>
        <v>0</v>
      </c>
      <c r="EE57" s="70" t="str">
        <f t="shared" si="116"/>
        <v/>
      </c>
    </row>
    <row r="58" spans="1:136" s="32" customFormat="1" ht="15.75" customHeight="1" x14ac:dyDescent="0.25">
      <c r="B58" s="42"/>
      <c r="C58" s="15" t="s">
        <v>122</v>
      </c>
      <c r="D58" s="1"/>
      <c r="E58" s="41"/>
      <c r="F58" s="41"/>
      <c r="G58" s="41"/>
      <c r="H58" s="41"/>
      <c r="I58" s="41"/>
      <c r="J58" s="41"/>
      <c r="K58" s="41"/>
      <c r="L58" s="41"/>
      <c r="M58" s="41"/>
      <c r="N58" s="41"/>
      <c r="O58" s="41"/>
      <c r="P58" s="34">
        <f>SUM(E58:O58)</f>
        <v>0</v>
      </c>
      <c r="Q58" s="41"/>
      <c r="R58" s="41"/>
      <c r="S58" s="41"/>
      <c r="T58" s="34">
        <f>SUM(Q58:S58)</f>
        <v>0</v>
      </c>
      <c r="U58" s="41"/>
      <c r="V58" s="41"/>
      <c r="W58" s="41"/>
      <c r="X58" s="41"/>
      <c r="Y58" s="41"/>
      <c r="Z58" s="34">
        <f>SUM(U58:Y58)</f>
        <v>0</v>
      </c>
      <c r="AA58" s="34">
        <f t="shared" ref="AA58:AA83" si="127">SUM(P58,T58,Z58)</f>
        <v>0</v>
      </c>
      <c r="AB58" s="69" t="str">
        <f t="shared" si="110"/>
        <v/>
      </c>
      <c r="AC58" s="35"/>
      <c r="AD58" s="41"/>
      <c r="AE58" s="41"/>
      <c r="AF58" s="41"/>
      <c r="AG58" s="41"/>
      <c r="AH58" s="41"/>
      <c r="AI58" s="34">
        <f>SUM(AD58:AH58)</f>
        <v>0</v>
      </c>
      <c r="AJ58" s="41"/>
      <c r="AK58" s="41"/>
      <c r="AL58" s="41"/>
      <c r="AM58" s="41"/>
      <c r="AN58" s="41"/>
      <c r="AO58" s="34">
        <f>SUM(AJ58:AN58)</f>
        <v>0</v>
      </c>
      <c r="AP58" s="41"/>
      <c r="AQ58" s="41"/>
      <c r="AR58" s="41"/>
      <c r="AS58" s="41"/>
      <c r="AT58" s="41"/>
      <c r="AU58" s="34">
        <f>SUM(AP58:AT58)</f>
        <v>0</v>
      </c>
      <c r="AV58" s="41"/>
      <c r="AW58" s="41"/>
      <c r="AX58" s="41"/>
      <c r="AY58" s="41"/>
      <c r="AZ58" s="41"/>
      <c r="BA58" s="34">
        <f>SUM(AV58:AZ58)</f>
        <v>0</v>
      </c>
      <c r="BB58" s="34">
        <f>SUM(AI58,AO58,AU58,BA58)</f>
        <v>0</v>
      </c>
      <c r="BC58" s="69" t="str">
        <f t="shared" si="111"/>
        <v/>
      </c>
      <c r="BD58" s="35"/>
      <c r="BE58" s="41"/>
      <c r="BF58" s="41"/>
      <c r="BG58" s="41"/>
      <c r="BH58" s="41"/>
      <c r="BI58" s="41"/>
      <c r="BJ58" s="41"/>
      <c r="BK58" s="34">
        <f>SUM(BE58:BJ58)</f>
        <v>0</v>
      </c>
      <c r="BL58" s="41"/>
      <c r="BM58" s="41"/>
      <c r="BN58" s="41"/>
      <c r="BO58" s="41"/>
      <c r="BP58" s="41"/>
      <c r="BQ58" s="34">
        <f t="shared" ref="BQ58:BQ83" si="128">SUM(BL58:BP58)</f>
        <v>0</v>
      </c>
      <c r="BR58" s="41"/>
      <c r="BS58" s="41"/>
      <c r="BT58" s="41"/>
      <c r="BU58" s="41"/>
      <c r="BV58" s="41"/>
      <c r="BW58" s="34">
        <f>SUM(BR58:BV58)</f>
        <v>0</v>
      </c>
      <c r="BX58" s="41"/>
      <c r="BY58" s="34">
        <f t="shared" ref="BY58:BY83" si="129">SUM(BX58)</f>
        <v>0</v>
      </c>
      <c r="BZ58" s="41"/>
      <c r="CA58" s="41"/>
      <c r="CB58" s="41"/>
      <c r="CC58" s="41"/>
      <c r="CD58" s="41"/>
      <c r="CE58" s="34">
        <f>SUM(BZ58:CD58)</f>
        <v>0</v>
      </c>
      <c r="CF58" s="34">
        <f t="shared" ref="CF58:CF83" si="130">SUM(BK58,BQ58,BW58,CE58,BY58)</f>
        <v>0</v>
      </c>
      <c r="CG58" s="69" t="str">
        <f t="shared" si="113"/>
        <v/>
      </c>
      <c r="CH58" s="35"/>
      <c r="CI58" s="41"/>
      <c r="CJ58" s="41"/>
      <c r="CK58" s="41"/>
      <c r="CL58" s="41"/>
      <c r="CM58" s="41"/>
      <c r="CN58" s="41"/>
      <c r="CO58" s="34">
        <f>SUM(CI58:CN58)</f>
        <v>0</v>
      </c>
      <c r="CP58" s="41"/>
      <c r="CQ58" s="41"/>
      <c r="CR58" s="41"/>
      <c r="CS58" s="41"/>
      <c r="CT58" s="41"/>
      <c r="CU58" s="41">
        <v>1.5</v>
      </c>
      <c r="CV58" s="34">
        <f>SUM(CP58:CU58)</f>
        <v>1.5</v>
      </c>
      <c r="CW58" s="41"/>
      <c r="CX58" s="41"/>
      <c r="CY58" s="34">
        <f t="shared" ref="CY58:CY83" si="131">SUM(CW58:CX58)</f>
        <v>0</v>
      </c>
      <c r="CZ58" s="41"/>
      <c r="DA58" s="34">
        <f t="shared" ref="DA58:DA83" si="132">SUM(CZ58:CZ58)</f>
        <v>0</v>
      </c>
      <c r="DB58" s="41"/>
      <c r="DC58" s="41"/>
      <c r="DD58" s="41"/>
      <c r="DE58" s="41"/>
      <c r="DF58" s="41"/>
      <c r="DG58" s="34">
        <f t="shared" ref="DG58:DG83" si="133">SUM(DB58:DF58)</f>
        <v>0</v>
      </c>
      <c r="DH58" s="34">
        <f t="shared" ref="DH58:DH83" si="134">SUM(CO58,CV58,CY58,DG58,DA58)</f>
        <v>1.5</v>
      </c>
      <c r="DI58" s="69">
        <f t="shared" si="114"/>
        <v>1.2517067360001647E-4</v>
      </c>
      <c r="DJ58" s="35"/>
      <c r="DK58" s="41"/>
      <c r="DL58" s="41"/>
      <c r="DM58" s="41"/>
      <c r="DN58" s="41"/>
      <c r="DO58" s="41"/>
      <c r="DP58" s="34">
        <f t="shared" ref="DP58:DP83" si="135">SUM(DK58:DO58)</f>
        <v>0</v>
      </c>
      <c r="DQ58" s="41"/>
      <c r="DR58" s="41"/>
      <c r="DS58" s="41"/>
      <c r="DT58" s="41"/>
      <c r="DU58" s="41"/>
      <c r="DV58" s="41"/>
      <c r="DW58" s="41"/>
      <c r="DX58" s="41"/>
      <c r="DY58" s="41"/>
      <c r="DZ58" s="41"/>
      <c r="EA58" s="41"/>
      <c r="EB58" s="41"/>
      <c r="EC58" s="34">
        <f t="shared" ref="EC58:EC83" si="136">SUM(DQ58:EB58)</f>
        <v>0</v>
      </c>
      <c r="ED58" s="36">
        <f t="shared" ref="ED58:ED83" si="137">SUM(EC58,DP58)</f>
        <v>0</v>
      </c>
      <c r="EE58" s="69" t="str">
        <f t="shared" si="116"/>
        <v/>
      </c>
    </row>
    <row r="59" spans="1:136" s="32" customFormat="1" ht="15.75" customHeight="1" x14ac:dyDescent="0.25">
      <c r="B59" s="42"/>
      <c r="C59" s="15" t="s">
        <v>112</v>
      </c>
      <c r="D59" s="1"/>
      <c r="E59" s="41"/>
      <c r="F59" s="41"/>
      <c r="G59" s="41"/>
      <c r="H59" s="41"/>
      <c r="I59" s="41"/>
      <c r="J59" s="41"/>
      <c r="K59" s="41"/>
      <c r="L59" s="41"/>
      <c r="M59" s="41"/>
      <c r="N59" s="41"/>
      <c r="O59" s="41"/>
      <c r="P59" s="34">
        <f>SUM(E59:O59)</f>
        <v>0</v>
      </c>
      <c r="Q59" s="41"/>
      <c r="R59" s="41"/>
      <c r="S59" s="41"/>
      <c r="T59" s="34">
        <f>SUM(Q59:S59)</f>
        <v>0</v>
      </c>
      <c r="U59" s="41"/>
      <c r="V59" s="41"/>
      <c r="W59" s="41"/>
      <c r="X59" s="41"/>
      <c r="Y59" s="41"/>
      <c r="Z59" s="34">
        <f>SUM(U59:Y59)</f>
        <v>0</v>
      </c>
      <c r="AA59" s="34">
        <f t="shared" si="127"/>
        <v>0</v>
      </c>
      <c r="AB59" s="69" t="str">
        <f t="shared" si="110"/>
        <v/>
      </c>
      <c r="AC59" s="35"/>
      <c r="AD59" s="41"/>
      <c r="AE59" s="41"/>
      <c r="AF59" s="41"/>
      <c r="AG59" s="41"/>
      <c r="AH59" s="41"/>
      <c r="AI59" s="34">
        <f>SUM(AD59:AH59)</f>
        <v>0</v>
      </c>
      <c r="AJ59" s="41"/>
      <c r="AK59" s="41"/>
      <c r="AL59" s="41"/>
      <c r="AM59" s="41"/>
      <c r="AN59" s="41"/>
      <c r="AO59" s="34">
        <f>SUM(AJ59:AN59)</f>
        <v>0</v>
      </c>
      <c r="AP59" s="41"/>
      <c r="AQ59" s="41"/>
      <c r="AR59" s="41"/>
      <c r="AS59" s="41"/>
      <c r="AT59" s="41"/>
      <c r="AU59" s="34">
        <f>SUM(AP59:AT59)</f>
        <v>0</v>
      </c>
      <c r="AV59" s="41"/>
      <c r="AW59" s="41"/>
      <c r="AX59" s="41"/>
      <c r="AY59" s="41"/>
      <c r="AZ59" s="41"/>
      <c r="BA59" s="34">
        <f>SUM(AV59:AZ59)</f>
        <v>0</v>
      </c>
      <c r="BB59" s="34">
        <f>SUM(AI59,AO59,AU59,BA59)</f>
        <v>0</v>
      </c>
      <c r="BC59" s="69" t="str">
        <f t="shared" si="111"/>
        <v/>
      </c>
      <c r="BD59" s="35"/>
      <c r="BE59" s="41"/>
      <c r="BF59" s="41"/>
      <c r="BG59" s="41">
        <v>0.35</v>
      </c>
      <c r="BH59" s="41">
        <v>0.35</v>
      </c>
      <c r="BI59" s="41">
        <v>0.35</v>
      </c>
      <c r="BJ59" s="41"/>
      <c r="BK59" s="34">
        <f>SUM(BE59:BJ59)</f>
        <v>1.0499999999999998</v>
      </c>
      <c r="BL59" s="41"/>
      <c r="BM59" s="41"/>
      <c r="BN59" s="41"/>
      <c r="BO59" s="41"/>
      <c r="BP59" s="41"/>
      <c r="BQ59" s="34">
        <f t="shared" ref="BQ59:BQ60" si="138">SUM(BL59:BP59)</f>
        <v>0</v>
      </c>
      <c r="BR59" s="41"/>
      <c r="BS59" s="41"/>
      <c r="BT59" s="41"/>
      <c r="BU59" s="41"/>
      <c r="BV59" s="41"/>
      <c r="BW59" s="34">
        <f>SUM(BR59:BV59)</f>
        <v>0</v>
      </c>
      <c r="BX59" s="41"/>
      <c r="BY59" s="34">
        <f t="shared" si="129"/>
        <v>0</v>
      </c>
      <c r="BZ59" s="41"/>
      <c r="CA59" s="41"/>
      <c r="CB59" s="41"/>
      <c r="CC59" s="41"/>
      <c r="CD59" s="41"/>
      <c r="CE59" s="34">
        <f>SUM(BZ59:CD59)</f>
        <v>0</v>
      </c>
      <c r="CF59" s="34">
        <f t="shared" si="130"/>
        <v>1.0499999999999998</v>
      </c>
      <c r="CG59" s="69">
        <f t="shared" si="113"/>
        <v>1.1346313002754114E-4</v>
      </c>
      <c r="CH59" s="35"/>
      <c r="CI59" s="41"/>
      <c r="CJ59" s="41"/>
      <c r="CK59" s="41"/>
      <c r="CL59" s="41"/>
      <c r="CM59" s="41"/>
      <c r="CN59" s="41"/>
      <c r="CO59" s="34">
        <f>SUM(CI59:CN59)</f>
        <v>0</v>
      </c>
      <c r="CP59" s="41"/>
      <c r="CQ59" s="41"/>
      <c r="CR59" s="41"/>
      <c r="CS59" s="41"/>
      <c r="CT59" s="41"/>
      <c r="CU59" s="41"/>
      <c r="CV59" s="34">
        <f>SUM(CP59:CU59)</f>
        <v>0</v>
      </c>
      <c r="CW59" s="41"/>
      <c r="CX59" s="41"/>
      <c r="CY59" s="34">
        <f t="shared" si="131"/>
        <v>0</v>
      </c>
      <c r="CZ59" s="41"/>
      <c r="DA59" s="34">
        <f t="shared" si="132"/>
        <v>0</v>
      </c>
      <c r="DB59" s="41"/>
      <c r="DC59" s="41"/>
      <c r="DD59" s="41"/>
      <c r="DE59" s="41"/>
      <c r="DF59" s="41"/>
      <c r="DG59" s="34">
        <f t="shared" ref="DG59:DG60" si="139">SUM(DB59:DF59)</f>
        <v>0</v>
      </c>
      <c r="DH59" s="34">
        <f t="shared" si="134"/>
        <v>0</v>
      </c>
      <c r="DI59" s="69" t="str">
        <f t="shared" si="114"/>
        <v/>
      </c>
      <c r="DJ59" s="35"/>
      <c r="DK59" s="41"/>
      <c r="DL59" s="41"/>
      <c r="DM59" s="41"/>
      <c r="DN59" s="41"/>
      <c r="DO59" s="41"/>
      <c r="DP59" s="34">
        <f t="shared" si="135"/>
        <v>0</v>
      </c>
      <c r="DQ59" s="41"/>
      <c r="DR59" s="41"/>
      <c r="DS59" s="41"/>
      <c r="DT59" s="41"/>
      <c r="DU59" s="41"/>
      <c r="DV59" s="41"/>
      <c r="DW59" s="41"/>
      <c r="DX59" s="41"/>
      <c r="DY59" s="41"/>
      <c r="DZ59" s="41"/>
      <c r="EA59" s="41"/>
      <c r="EB59" s="41"/>
      <c r="EC59" s="34">
        <f t="shared" ref="EC59:EC60" si="140">SUM(DQ59:EB59)</f>
        <v>0</v>
      </c>
      <c r="ED59" s="36">
        <f t="shared" si="137"/>
        <v>0</v>
      </c>
      <c r="EE59" s="69" t="str">
        <f t="shared" si="116"/>
        <v/>
      </c>
    </row>
    <row r="60" spans="1:136" s="32" customFormat="1" ht="15.75" customHeight="1" x14ac:dyDescent="0.25">
      <c r="B60" s="42"/>
      <c r="C60" s="15" t="s">
        <v>141</v>
      </c>
      <c r="D60" s="1"/>
      <c r="E60" s="41"/>
      <c r="F60" s="41"/>
      <c r="G60" s="41"/>
      <c r="H60" s="41"/>
      <c r="I60" s="41"/>
      <c r="J60" s="41"/>
      <c r="K60" s="41"/>
      <c r="L60" s="41"/>
      <c r="M60" s="41"/>
      <c r="N60" s="41"/>
      <c r="O60" s="41"/>
      <c r="P60" s="34">
        <f>SUM(E60:O60)</f>
        <v>0</v>
      </c>
      <c r="Q60" s="41"/>
      <c r="R60" s="41"/>
      <c r="S60" s="41"/>
      <c r="T60" s="34">
        <f>SUM(Q60:S60)</f>
        <v>0</v>
      </c>
      <c r="U60" s="41"/>
      <c r="V60" s="41"/>
      <c r="W60" s="41"/>
      <c r="X60" s="41"/>
      <c r="Y60" s="41"/>
      <c r="Z60" s="34">
        <f>SUM(U60:Y60)</f>
        <v>0</v>
      </c>
      <c r="AA60" s="34">
        <f t="shared" si="127"/>
        <v>0</v>
      </c>
      <c r="AB60" s="69" t="str">
        <f t="shared" si="110"/>
        <v/>
      </c>
      <c r="AC60" s="35"/>
      <c r="AD60" s="41"/>
      <c r="AE60" s="41"/>
      <c r="AF60" s="41"/>
      <c r="AG60" s="41"/>
      <c r="AH60" s="41"/>
      <c r="AI60" s="34">
        <f>SUM(AD60:AH60)</f>
        <v>0</v>
      </c>
      <c r="AJ60" s="41"/>
      <c r="AK60" s="41"/>
      <c r="AL60" s="41"/>
      <c r="AM60" s="41"/>
      <c r="AN60" s="41"/>
      <c r="AO60" s="34">
        <f>SUM(AJ60:AN60)</f>
        <v>0</v>
      </c>
      <c r="AP60" s="41"/>
      <c r="AQ60" s="41"/>
      <c r="AR60" s="41"/>
      <c r="AS60" s="41"/>
      <c r="AT60" s="41"/>
      <c r="AU60" s="34">
        <f>SUM(AP60:AT60)</f>
        <v>0</v>
      </c>
      <c r="AV60" s="41"/>
      <c r="AW60" s="41"/>
      <c r="AX60" s="41"/>
      <c r="AY60" s="41"/>
      <c r="AZ60" s="41"/>
      <c r="BA60" s="34">
        <f>SUM(AV60:AZ60)</f>
        <v>0</v>
      </c>
      <c r="BB60" s="34">
        <f>SUM(AI60,AO60,AU60,BA60)</f>
        <v>0</v>
      </c>
      <c r="BC60" s="69" t="str">
        <f t="shared" si="111"/>
        <v/>
      </c>
      <c r="BD60" s="35"/>
      <c r="BE60" s="41"/>
      <c r="BF60" s="41"/>
      <c r="BG60" s="41"/>
      <c r="BH60" s="41"/>
      <c r="BI60" s="41"/>
      <c r="BJ60" s="41"/>
      <c r="BK60" s="34">
        <f>SUM(BE60:BJ60)</f>
        <v>0</v>
      </c>
      <c r="BL60" s="41"/>
      <c r="BM60" s="41"/>
      <c r="BN60" s="41"/>
      <c r="BO60" s="41"/>
      <c r="BP60" s="41"/>
      <c r="BQ60" s="34">
        <f t="shared" si="138"/>
        <v>0</v>
      </c>
      <c r="BR60" s="41"/>
      <c r="BS60" s="41"/>
      <c r="BT60" s="41"/>
      <c r="BU60" s="41"/>
      <c r="BV60" s="41"/>
      <c r="BW60" s="34">
        <f>SUM(BR60:BV60)</f>
        <v>0</v>
      </c>
      <c r="BX60" s="41"/>
      <c r="BY60" s="34">
        <f t="shared" ref="BY60" si="141">SUM(BX60)</f>
        <v>0</v>
      </c>
      <c r="BZ60" s="41"/>
      <c r="CA60" s="41"/>
      <c r="CB60" s="41"/>
      <c r="CC60" s="41"/>
      <c r="CD60" s="41"/>
      <c r="CE60" s="34">
        <f>SUM(BZ60:CD60)</f>
        <v>0</v>
      </c>
      <c r="CF60" s="34">
        <f t="shared" si="130"/>
        <v>0</v>
      </c>
      <c r="CG60" s="69" t="str">
        <f t="shared" si="113"/>
        <v/>
      </c>
      <c r="CH60" s="35"/>
      <c r="CI60" s="41"/>
      <c r="CJ60" s="41"/>
      <c r="CK60" s="41"/>
      <c r="CL60" s="41"/>
      <c r="CM60" s="41"/>
      <c r="CN60" s="41"/>
      <c r="CO60" s="34">
        <f>SUM(CI60:CN60)</f>
        <v>0</v>
      </c>
      <c r="CP60" s="41"/>
      <c r="CQ60" s="41"/>
      <c r="CR60" s="41"/>
      <c r="CS60" s="41"/>
      <c r="CT60" s="41"/>
      <c r="CU60" s="41"/>
      <c r="CV60" s="34">
        <f>SUM(CP60:CU60)</f>
        <v>0</v>
      </c>
      <c r="CW60" s="41">
        <v>21.8</v>
      </c>
      <c r="CX60" s="41"/>
      <c r="CY60" s="34">
        <f t="shared" si="131"/>
        <v>21.8</v>
      </c>
      <c r="CZ60" s="41"/>
      <c r="DA60" s="34">
        <f t="shared" si="132"/>
        <v>0</v>
      </c>
      <c r="DB60" s="41"/>
      <c r="DC60" s="41"/>
      <c r="DD60" s="41"/>
      <c r="DE60" s="41"/>
      <c r="DF60" s="41"/>
      <c r="DG60" s="34">
        <f t="shared" si="139"/>
        <v>0</v>
      </c>
      <c r="DH60" s="34">
        <f t="shared" si="134"/>
        <v>21.8</v>
      </c>
      <c r="DI60" s="69">
        <f t="shared" si="114"/>
        <v>1.8191471229869062E-3</v>
      </c>
      <c r="DJ60" s="35"/>
      <c r="DK60" s="41"/>
      <c r="DL60" s="41"/>
      <c r="DM60" s="41"/>
      <c r="DN60" s="41"/>
      <c r="DO60" s="41"/>
      <c r="DP60" s="34">
        <f t="shared" si="135"/>
        <v>0</v>
      </c>
      <c r="DQ60" s="41"/>
      <c r="DR60" s="41"/>
      <c r="DS60" s="41"/>
      <c r="DT60" s="41"/>
      <c r="DU60" s="41"/>
      <c r="DV60" s="41"/>
      <c r="DW60" s="41"/>
      <c r="DX60" s="41"/>
      <c r="DY60" s="41"/>
      <c r="DZ60" s="41"/>
      <c r="EA60" s="41"/>
      <c r="EB60" s="41"/>
      <c r="EC60" s="34">
        <f t="shared" si="140"/>
        <v>0</v>
      </c>
      <c r="ED60" s="36">
        <f t="shared" si="137"/>
        <v>0</v>
      </c>
      <c r="EE60" s="69" t="str">
        <f t="shared" si="116"/>
        <v/>
      </c>
    </row>
    <row r="61" spans="1:136" s="32" customFormat="1" ht="15.75" customHeight="1" x14ac:dyDescent="0.25">
      <c r="B61" s="42">
        <v>12</v>
      </c>
      <c r="C61" s="15" t="s">
        <v>52</v>
      </c>
      <c r="D61" s="1"/>
      <c r="E61" s="41"/>
      <c r="F61" s="41"/>
      <c r="G61" s="41"/>
      <c r="H61" s="41"/>
      <c r="I61" s="41"/>
      <c r="J61" s="41"/>
      <c r="K61" s="41"/>
      <c r="L61" s="41"/>
      <c r="M61" s="41"/>
      <c r="N61" s="41"/>
      <c r="O61" s="41"/>
      <c r="P61" s="34">
        <f>SUM(E61:O61)</f>
        <v>0</v>
      </c>
      <c r="Q61" s="41"/>
      <c r="R61" s="41"/>
      <c r="S61" s="41"/>
      <c r="T61" s="34">
        <f>SUM(Q61:S61)</f>
        <v>0</v>
      </c>
      <c r="U61" s="41"/>
      <c r="V61" s="41"/>
      <c r="W61" s="41"/>
      <c r="X61" s="41"/>
      <c r="Y61" s="41"/>
      <c r="Z61" s="34">
        <f>SUM(U61:Y61)</f>
        <v>0</v>
      </c>
      <c r="AA61" s="34">
        <f t="shared" si="127"/>
        <v>0</v>
      </c>
      <c r="AB61" s="69" t="str">
        <f t="shared" si="110"/>
        <v/>
      </c>
      <c r="AC61" s="35"/>
      <c r="AD61" s="41"/>
      <c r="AE61" s="41"/>
      <c r="AF61" s="41"/>
      <c r="AG61" s="41"/>
      <c r="AH61" s="41"/>
      <c r="AI61" s="34">
        <f>SUM(AD61:AH61)</f>
        <v>0</v>
      </c>
      <c r="AJ61" s="41"/>
      <c r="AK61" s="41"/>
      <c r="AL61" s="41"/>
      <c r="AM61" s="41"/>
      <c r="AN61" s="41"/>
      <c r="AO61" s="34">
        <f>SUM(AJ61:AN61)</f>
        <v>0</v>
      </c>
      <c r="AP61" s="41"/>
      <c r="AQ61" s="41"/>
      <c r="AR61" s="41"/>
      <c r="AS61" s="41"/>
      <c r="AT61" s="41"/>
      <c r="AU61" s="34">
        <f>SUM(AP61:AT61)</f>
        <v>0</v>
      </c>
      <c r="AV61" s="41"/>
      <c r="AW61" s="41"/>
      <c r="AX61" s="41"/>
      <c r="AY61" s="41"/>
      <c r="AZ61" s="41"/>
      <c r="BA61" s="34">
        <f>SUM(AV61:AZ61)</f>
        <v>0</v>
      </c>
      <c r="BB61" s="34">
        <f>SUM(AI61,AO61,AU61,BA61)</f>
        <v>0</v>
      </c>
      <c r="BC61" s="69" t="str">
        <f t="shared" si="111"/>
        <v/>
      </c>
      <c r="BD61" s="35"/>
      <c r="BE61" s="41"/>
      <c r="BF61" s="41"/>
      <c r="BG61" s="41"/>
      <c r="BH61" s="41"/>
      <c r="BI61" s="41"/>
      <c r="BJ61" s="41"/>
      <c r="BK61" s="34">
        <f>SUM(BE61:BJ61)</f>
        <v>0</v>
      </c>
      <c r="BL61" s="41"/>
      <c r="BM61" s="41"/>
      <c r="BN61" s="41">
        <v>1.5824719999999999</v>
      </c>
      <c r="BO61" s="41">
        <v>4.8236299999999996</v>
      </c>
      <c r="BP61" s="41">
        <v>2.5938980000000003</v>
      </c>
      <c r="BQ61" s="34">
        <f t="shared" si="128"/>
        <v>9</v>
      </c>
      <c r="BR61" s="41"/>
      <c r="BS61" s="41"/>
      <c r="BT61" s="41"/>
      <c r="BU61" s="41"/>
      <c r="BV61" s="41"/>
      <c r="BW61" s="34">
        <f>SUM(BR61:BV61)</f>
        <v>0</v>
      </c>
      <c r="BX61" s="41"/>
      <c r="BY61" s="34">
        <f t="shared" si="129"/>
        <v>0</v>
      </c>
      <c r="BZ61" s="41"/>
      <c r="CA61" s="41"/>
      <c r="CB61" s="41"/>
      <c r="CC61" s="41"/>
      <c r="CD61" s="41"/>
      <c r="CE61" s="34">
        <f>SUM(BZ61:CD61)</f>
        <v>0</v>
      </c>
      <c r="CF61" s="34">
        <f t="shared" si="130"/>
        <v>9</v>
      </c>
      <c r="CG61" s="69">
        <f t="shared" si="113"/>
        <v>9.7254111452178132E-4</v>
      </c>
      <c r="CH61" s="35"/>
      <c r="CI61" s="41"/>
      <c r="CJ61" s="41"/>
      <c r="CK61" s="41"/>
      <c r="CL61" s="41"/>
      <c r="CM61" s="41"/>
      <c r="CN61" s="41"/>
      <c r="CO61" s="34">
        <f>SUM(CI61:CN61)</f>
        <v>0</v>
      </c>
      <c r="CP61" s="41"/>
      <c r="CQ61" s="41"/>
      <c r="CR61" s="41"/>
      <c r="CS61" s="41"/>
      <c r="CT61" s="41"/>
      <c r="CU61" s="41"/>
      <c r="CV61" s="34">
        <f>SUM(CP61:CU61)</f>
        <v>0</v>
      </c>
      <c r="CW61" s="41"/>
      <c r="CX61" s="41"/>
      <c r="CY61" s="34">
        <f t="shared" si="131"/>
        <v>0</v>
      </c>
      <c r="CZ61" s="41"/>
      <c r="DA61" s="34">
        <f t="shared" si="132"/>
        <v>0</v>
      </c>
      <c r="DB61" s="41"/>
      <c r="DC61" s="41"/>
      <c r="DD61" s="41"/>
      <c r="DE61" s="41"/>
      <c r="DF61" s="41"/>
      <c r="DG61" s="34">
        <f t="shared" si="133"/>
        <v>0</v>
      </c>
      <c r="DH61" s="34">
        <f t="shared" si="134"/>
        <v>0</v>
      </c>
      <c r="DI61" s="69" t="str">
        <f t="shared" si="114"/>
        <v/>
      </c>
      <c r="DJ61" s="35"/>
      <c r="DK61" s="41"/>
      <c r="DL61" s="41"/>
      <c r="DM61" s="41"/>
      <c r="DN61" s="41"/>
      <c r="DO61" s="41"/>
      <c r="DP61" s="34">
        <f t="shared" si="135"/>
        <v>0</v>
      </c>
      <c r="DQ61" s="41"/>
      <c r="DR61" s="41"/>
      <c r="DS61" s="41"/>
      <c r="DT61" s="41"/>
      <c r="DU61" s="41"/>
      <c r="DV61" s="41"/>
      <c r="DW61" s="41"/>
      <c r="DX61" s="41"/>
      <c r="DY61" s="41"/>
      <c r="DZ61" s="41"/>
      <c r="EA61" s="41"/>
      <c r="EB61" s="41"/>
      <c r="EC61" s="34">
        <f t="shared" si="136"/>
        <v>0</v>
      </c>
      <c r="ED61" s="36">
        <f t="shared" si="137"/>
        <v>0</v>
      </c>
      <c r="EE61" s="69" t="str">
        <f t="shared" si="116"/>
        <v/>
      </c>
    </row>
    <row r="62" spans="1:136" s="7" customFormat="1" ht="15.75" customHeight="1" x14ac:dyDescent="0.25">
      <c r="A62" s="32"/>
      <c r="B62" s="42"/>
      <c r="C62" s="15" t="s">
        <v>53</v>
      </c>
      <c r="D62" s="1"/>
      <c r="E62" s="41"/>
      <c r="F62" s="41"/>
      <c r="G62" s="41"/>
      <c r="H62" s="41"/>
      <c r="I62" s="41"/>
      <c r="J62" s="41"/>
      <c r="K62" s="41"/>
      <c r="L62" s="41"/>
      <c r="M62" s="41"/>
      <c r="N62" s="41"/>
      <c r="O62" s="41"/>
      <c r="P62" s="34">
        <f t="shared" ref="P62:P83" si="142">SUM(E62:O62)</f>
        <v>0</v>
      </c>
      <c r="Q62" s="41"/>
      <c r="R62" s="41"/>
      <c r="S62" s="41"/>
      <c r="T62" s="34">
        <f t="shared" ref="T62:T83" si="143">SUM(Q62:S62)</f>
        <v>0</v>
      </c>
      <c r="U62" s="41"/>
      <c r="V62" s="41"/>
      <c r="W62" s="41"/>
      <c r="X62" s="41"/>
      <c r="Y62" s="41"/>
      <c r="Z62" s="34">
        <f t="shared" ref="Z62:Z83" si="144">SUM(U62:Y62)</f>
        <v>0</v>
      </c>
      <c r="AA62" s="34">
        <f t="shared" si="127"/>
        <v>0</v>
      </c>
      <c r="AB62" s="69" t="str">
        <f t="shared" si="110"/>
        <v/>
      </c>
      <c r="AC62" s="35"/>
      <c r="AD62" s="41"/>
      <c r="AE62" s="41"/>
      <c r="AF62" s="41"/>
      <c r="AG62" s="41"/>
      <c r="AH62" s="41"/>
      <c r="AI62" s="34">
        <f t="shared" ref="AI62:AI83" si="145">SUM(AD62:AH62)</f>
        <v>0</v>
      </c>
      <c r="AJ62" s="41"/>
      <c r="AK62" s="41">
        <v>4.3</v>
      </c>
      <c r="AL62" s="41">
        <v>2.2000000000000002</v>
      </c>
      <c r="AM62" s="41">
        <v>25.275399999999998</v>
      </c>
      <c r="AN62" s="41"/>
      <c r="AO62" s="34">
        <f t="shared" ref="AO62:AO83" si="146">SUM(AJ62:AN62)</f>
        <v>31.775399999999998</v>
      </c>
      <c r="AP62" s="41"/>
      <c r="AQ62" s="41"/>
      <c r="AR62" s="41"/>
      <c r="AS62" s="41"/>
      <c r="AT62" s="41"/>
      <c r="AU62" s="34">
        <f t="shared" ref="AU62:AU83" si="147">SUM(AP62:AT62)</f>
        <v>0</v>
      </c>
      <c r="AV62" s="41"/>
      <c r="AW62" s="41"/>
      <c r="AX62" s="41"/>
      <c r="AY62" s="41"/>
      <c r="AZ62" s="41"/>
      <c r="BA62" s="34">
        <f t="shared" ref="BA62:BA83" si="148">SUM(AV62:AZ62)</f>
        <v>0</v>
      </c>
      <c r="BB62" s="34">
        <f t="shared" ref="BB62:BB83" si="149">SUM(AI62,AO62,AU62,BA62)</f>
        <v>31.775399999999998</v>
      </c>
      <c r="BC62" s="69">
        <f t="shared" si="111"/>
        <v>4.2963005573124187E-3</v>
      </c>
      <c r="BD62" s="35"/>
      <c r="BE62" s="41"/>
      <c r="BF62" s="41"/>
      <c r="BG62" s="41"/>
      <c r="BH62" s="41"/>
      <c r="BI62" s="41"/>
      <c r="BJ62" s="41"/>
      <c r="BK62" s="34">
        <f t="shared" ref="BK62:BK83" si="150">SUM(BE62:BJ62)</f>
        <v>0</v>
      </c>
      <c r="BL62" s="41"/>
      <c r="BM62" s="41"/>
      <c r="BN62" s="41"/>
      <c r="BO62" s="41"/>
      <c r="BP62" s="41"/>
      <c r="BQ62" s="34">
        <f t="shared" si="128"/>
        <v>0</v>
      </c>
      <c r="BR62" s="41"/>
      <c r="BS62" s="41"/>
      <c r="BT62" s="41"/>
      <c r="BU62" s="41"/>
      <c r="BV62" s="41"/>
      <c r="BW62" s="34">
        <f t="shared" ref="BW62:BW83" si="151">SUM(BR62:BV62)</f>
        <v>0</v>
      </c>
      <c r="BX62" s="41"/>
      <c r="BY62" s="34">
        <f t="shared" si="129"/>
        <v>0</v>
      </c>
      <c r="BZ62" s="41"/>
      <c r="CA62" s="41"/>
      <c r="CB62" s="41"/>
      <c r="CC62" s="41"/>
      <c r="CD62" s="41"/>
      <c r="CE62" s="34">
        <f t="shared" ref="CE62:CE83" si="152">SUM(BZ62:CD62)</f>
        <v>0</v>
      </c>
      <c r="CF62" s="34">
        <f t="shared" si="130"/>
        <v>0</v>
      </c>
      <c r="CG62" s="69" t="str">
        <f t="shared" si="113"/>
        <v/>
      </c>
      <c r="CH62" s="35"/>
      <c r="CI62" s="41"/>
      <c r="CJ62" s="41"/>
      <c r="CK62" s="41"/>
      <c r="CL62" s="41"/>
      <c r="CM62" s="41"/>
      <c r="CN62" s="41"/>
      <c r="CO62" s="34">
        <f t="shared" ref="CO62" si="153">SUM(CI62:CN62)</f>
        <v>0</v>
      </c>
      <c r="CP62" s="41"/>
      <c r="CQ62" s="41"/>
      <c r="CR62" s="41"/>
      <c r="CS62" s="41"/>
      <c r="CT62" s="41"/>
      <c r="CU62" s="41"/>
      <c r="CV62" s="34">
        <f t="shared" ref="CV62" si="154">SUM(CP62:CU62)</f>
        <v>0</v>
      </c>
      <c r="CW62" s="41"/>
      <c r="CX62" s="41"/>
      <c r="CY62" s="34">
        <f t="shared" si="131"/>
        <v>0</v>
      </c>
      <c r="CZ62" s="41"/>
      <c r="DA62" s="34">
        <f t="shared" si="132"/>
        <v>0</v>
      </c>
      <c r="DB62" s="41"/>
      <c r="DC62" s="41"/>
      <c r="DD62" s="41"/>
      <c r="DE62" s="41"/>
      <c r="DF62" s="41"/>
      <c r="DG62" s="34">
        <f t="shared" si="133"/>
        <v>0</v>
      </c>
      <c r="DH62" s="34">
        <f t="shared" si="134"/>
        <v>0</v>
      </c>
      <c r="DI62" s="69" t="str">
        <f t="shared" si="114"/>
        <v/>
      </c>
      <c r="DJ62" s="35"/>
      <c r="DK62" s="41"/>
      <c r="DL62" s="41"/>
      <c r="DM62" s="41"/>
      <c r="DN62" s="41"/>
      <c r="DO62" s="41"/>
      <c r="DP62" s="34">
        <f t="shared" si="135"/>
        <v>0</v>
      </c>
      <c r="DQ62" s="41"/>
      <c r="DR62" s="41"/>
      <c r="DS62" s="41"/>
      <c r="DT62" s="41"/>
      <c r="DU62" s="41"/>
      <c r="DV62" s="41"/>
      <c r="DW62" s="41"/>
      <c r="DX62" s="41"/>
      <c r="DY62" s="41"/>
      <c r="DZ62" s="41"/>
      <c r="EA62" s="41"/>
      <c r="EB62" s="41"/>
      <c r="EC62" s="34">
        <f t="shared" si="136"/>
        <v>0</v>
      </c>
      <c r="ED62" s="36">
        <f t="shared" si="137"/>
        <v>0</v>
      </c>
      <c r="EE62" s="69" t="str">
        <f t="shared" si="116"/>
        <v/>
      </c>
      <c r="EF62" s="32"/>
    </row>
    <row r="63" spans="1:136" s="32" customFormat="1" x14ac:dyDescent="0.25">
      <c r="B63" s="42"/>
      <c r="C63" s="15" t="s">
        <v>54</v>
      </c>
      <c r="D63" s="1"/>
      <c r="E63" s="41"/>
      <c r="F63" s="41"/>
      <c r="G63" s="41"/>
      <c r="H63" s="41"/>
      <c r="I63" s="41"/>
      <c r="J63" s="41"/>
      <c r="K63" s="41"/>
      <c r="L63" s="41"/>
      <c r="M63" s="41"/>
      <c r="N63" s="41"/>
      <c r="O63" s="41"/>
      <c r="P63" s="36">
        <f>SUM(E63:O63)</f>
        <v>0</v>
      </c>
      <c r="Q63" s="41"/>
      <c r="R63" s="41"/>
      <c r="S63" s="41"/>
      <c r="T63" s="36">
        <f>SUM(Q63:S63)</f>
        <v>0</v>
      </c>
      <c r="U63" s="41"/>
      <c r="V63" s="41"/>
      <c r="W63" s="41"/>
      <c r="X63" s="41"/>
      <c r="Y63" s="41"/>
      <c r="Z63" s="36">
        <f>SUM(U63:Y63)</f>
        <v>0</v>
      </c>
      <c r="AA63" s="36">
        <f t="shared" si="127"/>
        <v>0</v>
      </c>
      <c r="AB63" s="67" t="str">
        <f t="shared" si="110"/>
        <v/>
      </c>
      <c r="AC63" s="35"/>
      <c r="AD63" s="41"/>
      <c r="AE63" s="41"/>
      <c r="AF63" s="41"/>
      <c r="AG63" s="41"/>
      <c r="AH63" s="41"/>
      <c r="AI63" s="36">
        <f>SUM(AD63:AH63)</f>
        <v>0</v>
      </c>
      <c r="AJ63" s="41"/>
      <c r="AK63" s="41"/>
      <c r="AL63" s="41"/>
      <c r="AM63" s="41"/>
      <c r="AN63" s="41"/>
      <c r="AO63" s="36">
        <f>SUM(AJ63:AN63)</f>
        <v>0</v>
      </c>
      <c r="AP63" s="41"/>
      <c r="AQ63" s="41"/>
      <c r="AR63" s="41"/>
      <c r="AS63" s="41"/>
      <c r="AT63" s="41"/>
      <c r="AU63" s="36">
        <f>SUM(AP63:AT63)</f>
        <v>0</v>
      </c>
      <c r="AV63" s="41"/>
      <c r="AW63" s="41"/>
      <c r="AX63" s="41"/>
      <c r="AY63" s="41"/>
      <c r="AZ63" s="41"/>
      <c r="BA63" s="36">
        <f>SUM(AV63:AZ63)</f>
        <v>0</v>
      </c>
      <c r="BB63" s="36">
        <f>SUM(AI63,AO63,AU63,BA63)</f>
        <v>0</v>
      </c>
      <c r="BC63" s="67" t="str">
        <f t="shared" si="111"/>
        <v/>
      </c>
      <c r="BD63" s="35"/>
      <c r="BE63" s="41"/>
      <c r="BF63" s="41"/>
      <c r="BG63" s="41"/>
      <c r="BH63" s="41"/>
      <c r="BI63" s="41"/>
      <c r="BJ63" s="41"/>
      <c r="BK63" s="36">
        <f>SUM(BE63:BJ63)</f>
        <v>0</v>
      </c>
      <c r="BL63" s="41"/>
      <c r="BM63" s="41">
        <v>0.5</v>
      </c>
      <c r="BN63" s="41">
        <v>0.5</v>
      </c>
      <c r="BO63" s="41">
        <v>0.5</v>
      </c>
      <c r="BP63" s="41"/>
      <c r="BQ63" s="36">
        <f t="shared" si="128"/>
        <v>1.5</v>
      </c>
      <c r="BR63" s="41"/>
      <c r="BS63" s="41"/>
      <c r="BT63" s="41"/>
      <c r="BU63" s="41"/>
      <c r="BV63" s="41"/>
      <c r="BW63" s="36">
        <f>SUM(BR63:BV63)</f>
        <v>0</v>
      </c>
      <c r="BX63" s="41"/>
      <c r="BY63" s="36">
        <f t="shared" si="129"/>
        <v>0</v>
      </c>
      <c r="BZ63" s="41"/>
      <c r="CA63" s="41"/>
      <c r="CB63" s="41"/>
      <c r="CC63" s="41"/>
      <c r="CD63" s="41"/>
      <c r="CE63" s="36">
        <f t="shared" si="152"/>
        <v>0</v>
      </c>
      <c r="CF63" s="36">
        <f t="shared" si="130"/>
        <v>1.5</v>
      </c>
      <c r="CG63" s="67">
        <f t="shared" si="113"/>
        <v>1.6209018575363021E-4</v>
      </c>
      <c r="CH63" s="35"/>
      <c r="CI63" s="41"/>
      <c r="CJ63" s="41"/>
      <c r="CK63" s="41"/>
      <c r="CL63" s="41"/>
      <c r="CM63" s="41"/>
      <c r="CN63" s="41"/>
      <c r="CO63" s="36">
        <f>SUM(CI63:CN63)</f>
        <v>0</v>
      </c>
      <c r="CP63" s="41"/>
      <c r="CQ63" s="41"/>
      <c r="CR63" s="41"/>
      <c r="CS63" s="41"/>
      <c r="CT63" s="41"/>
      <c r="CU63" s="41"/>
      <c r="CV63" s="36">
        <f>SUM(CP63:CU63)</f>
        <v>0</v>
      </c>
      <c r="CW63" s="41"/>
      <c r="CX63" s="41"/>
      <c r="CY63" s="36">
        <f t="shared" si="131"/>
        <v>0</v>
      </c>
      <c r="CZ63" s="41"/>
      <c r="DA63" s="36">
        <f t="shared" si="132"/>
        <v>0</v>
      </c>
      <c r="DB63" s="41"/>
      <c r="DC63" s="41"/>
      <c r="DD63" s="41"/>
      <c r="DE63" s="41"/>
      <c r="DF63" s="41"/>
      <c r="DG63" s="36">
        <f t="shared" si="133"/>
        <v>0</v>
      </c>
      <c r="DH63" s="36">
        <f t="shared" si="134"/>
        <v>0</v>
      </c>
      <c r="DI63" s="67" t="str">
        <f t="shared" si="114"/>
        <v/>
      </c>
      <c r="DJ63" s="35"/>
      <c r="DK63" s="41"/>
      <c r="DL63" s="41"/>
      <c r="DM63" s="41"/>
      <c r="DN63" s="41"/>
      <c r="DO63" s="41"/>
      <c r="DP63" s="36">
        <f t="shared" si="135"/>
        <v>0</v>
      </c>
      <c r="DQ63" s="41"/>
      <c r="DR63" s="41"/>
      <c r="DS63" s="41"/>
      <c r="DT63" s="41"/>
      <c r="DU63" s="41"/>
      <c r="DV63" s="41"/>
      <c r="DW63" s="41"/>
      <c r="DX63" s="41"/>
      <c r="DY63" s="41"/>
      <c r="DZ63" s="41"/>
      <c r="EA63" s="41"/>
      <c r="EB63" s="41"/>
      <c r="EC63" s="36">
        <f t="shared" si="136"/>
        <v>0</v>
      </c>
      <c r="ED63" s="36">
        <f t="shared" si="137"/>
        <v>0</v>
      </c>
      <c r="EE63" s="67" t="str">
        <f t="shared" si="116"/>
        <v/>
      </c>
    </row>
    <row r="64" spans="1:136" s="7" customFormat="1" ht="15.75" customHeight="1" x14ac:dyDescent="0.25">
      <c r="A64" s="32"/>
      <c r="B64" s="42"/>
      <c r="C64" s="15" t="s">
        <v>55</v>
      </c>
      <c r="D64" s="1"/>
      <c r="E64" s="41"/>
      <c r="F64" s="41"/>
      <c r="G64" s="41"/>
      <c r="H64" s="41"/>
      <c r="I64" s="41"/>
      <c r="J64" s="41"/>
      <c r="K64" s="41"/>
      <c r="L64" s="41"/>
      <c r="M64" s="41"/>
      <c r="N64" s="41"/>
      <c r="O64" s="41"/>
      <c r="P64" s="34">
        <f t="shared" si="142"/>
        <v>0</v>
      </c>
      <c r="Q64" s="41"/>
      <c r="R64" s="41"/>
      <c r="S64" s="41"/>
      <c r="T64" s="34">
        <f t="shared" si="143"/>
        <v>0</v>
      </c>
      <c r="U64" s="41"/>
      <c r="V64" s="41"/>
      <c r="W64" s="41"/>
      <c r="X64" s="41"/>
      <c r="Y64" s="41"/>
      <c r="Z64" s="34">
        <f t="shared" si="144"/>
        <v>0</v>
      </c>
      <c r="AA64" s="34">
        <f t="shared" si="127"/>
        <v>0</v>
      </c>
      <c r="AB64" s="69" t="str">
        <f t="shared" si="110"/>
        <v/>
      </c>
      <c r="AC64" s="35"/>
      <c r="AD64" s="41"/>
      <c r="AE64" s="41"/>
      <c r="AF64" s="41"/>
      <c r="AG64" s="41"/>
      <c r="AH64" s="41"/>
      <c r="AI64" s="34">
        <f t="shared" si="145"/>
        <v>0</v>
      </c>
      <c r="AJ64" s="41"/>
      <c r="AK64" s="41">
        <v>4.00969526</v>
      </c>
      <c r="AL64" s="41">
        <v>7.6776</v>
      </c>
      <c r="AM64" s="41">
        <v>4.9855499999999999</v>
      </c>
      <c r="AN64" s="41">
        <v>3.1160000000000001</v>
      </c>
      <c r="AO64" s="34">
        <f t="shared" si="146"/>
        <v>19.788845259999999</v>
      </c>
      <c r="AP64" s="41"/>
      <c r="AQ64" s="41"/>
      <c r="AR64" s="41"/>
      <c r="AS64" s="41"/>
      <c r="AT64" s="41"/>
      <c r="AU64" s="34">
        <f t="shared" si="147"/>
        <v>0</v>
      </c>
      <c r="AV64" s="41"/>
      <c r="AW64" s="41"/>
      <c r="AX64" s="41"/>
      <c r="AY64" s="41"/>
      <c r="AZ64" s="41"/>
      <c r="BA64" s="34">
        <f t="shared" si="148"/>
        <v>0</v>
      </c>
      <c r="BB64" s="34">
        <f t="shared" si="149"/>
        <v>19.788845259999999</v>
      </c>
      <c r="BC64" s="69">
        <f t="shared" si="111"/>
        <v>2.6756178338937426E-3</v>
      </c>
      <c r="BD64" s="35"/>
      <c r="BE64" s="41"/>
      <c r="BF64" s="41"/>
      <c r="BG64" s="41"/>
      <c r="BH64" s="41"/>
      <c r="BI64" s="41"/>
      <c r="BJ64" s="41"/>
      <c r="BK64" s="34">
        <f t="shared" si="150"/>
        <v>0</v>
      </c>
      <c r="BL64" s="41">
        <v>2.5910250000000001</v>
      </c>
      <c r="BM64" s="41">
        <v>2.6884957900000002</v>
      </c>
      <c r="BN64" s="41">
        <v>1.89882</v>
      </c>
      <c r="BO64" s="41">
        <v>0.63432999999999995</v>
      </c>
      <c r="BP64" s="41"/>
      <c r="BQ64" s="34">
        <f t="shared" si="128"/>
        <v>7.8126707900000003</v>
      </c>
      <c r="BR64" s="41"/>
      <c r="BS64" s="41"/>
      <c r="BT64" s="41"/>
      <c r="BU64" s="41"/>
      <c r="BV64" s="41"/>
      <c r="BW64" s="34">
        <f t="shared" si="151"/>
        <v>0</v>
      </c>
      <c r="BX64" s="41"/>
      <c r="BY64" s="34">
        <f t="shared" si="129"/>
        <v>0</v>
      </c>
      <c r="BZ64" s="41"/>
      <c r="CA64" s="41"/>
      <c r="CB64" s="41"/>
      <c r="CC64" s="41"/>
      <c r="CD64" s="41"/>
      <c r="CE64" s="34">
        <f t="shared" si="152"/>
        <v>0</v>
      </c>
      <c r="CF64" s="34">
        <f t="shared" si="130"/>
        <v>7.8126707900000003</v>
      </c>
      <c r="CG64" s="69">
        <f t="shared" si="113"/>
        <v>8.4423817305537394E-4</v>
      </c>
      <c r="CH64" s="35"/>
      <c r="CI64" s="41"/>
      <c r="CJ64" s="41"/>
      <c r="CK64" s="41"/>
      <c r="CL64" s="41"/>
      <c r="CM64" s="41"/>
      <c r="CN64" s="41"/>
      <c r="CO64" s="34">
        <f t="shared" ref="CO64:CO73" si="155">SUM(CI64:CN64)</f>
        <v>0</v>
      </c>
      <c r="CP64" s="41"/>
      <c r="CQ64" s="41"/>
      <c r="CR64" s="41"/>
      <c r="CS64" s="41"/>
      <c r="CT64" s="41"/>
      <c r="CU64" s="41"/>
      <c r="CV64" s="34">
        <f t="shared" ref="CV64:CV73" si="156">SUM(CP64:CU64)</f>
        <v>0</v>
      </c>
      <c r="CW64" s="41"/>
      <c r="CX64" s="41"/>
      <c r="CY64" s="34">
        <f t="shared" si="131"/>
        <v>0</v>
      </c>
      <c r="CZ64" s="41"/>
      <c r="DA64" s="34">
        <f t="shared" si="132"/>
        <v>0</v>
      </c>
      <c r="DB64" s="41"/>
      <c r="DC64" s="41"/>
      <c r="DD64" s="41"/>
      <c r="DE64" s="41"/>
      <c r="DF64" s="41"/>
      <c r="DG64" s="34">
        <f t="shared" si="133"/>
        <v>0</v>
      </c>
      <c r="DH64" s="34">
        <f t="shared" si="134"/>
        <v>0</v>
      </c>
      <c r="DI64" s="69" t="str">
        <f t="shared" si="114"/>
        <v/>
      </c>
      <c r="DJ64" s="35"/>
      <c r="DK64" s="41"/>
      <c r="DL64" s="41"/>
      <c r="DM64" s="41"/>
      <c r="DN64" s="41"/>
      <c r="DO64" s="41"/>
      <c r="DP64" s="34">
        <f t="shared" si="135"/>
        <v>0</v>
      </c>
      <c r="DQ64" s="41"/>
      <c r="DR64" s="41"/>
      <c r="DS64" s="41"/>
      <c r="DT64" s="41"/>
      <c r="DU64" s="41"/>
      <c r="DV64" s="41"/>
      <c r="DW64" s="41"/>
      <c r="DX64" s="41"/>
      <c r="DY64" s="41"/>
      <c r="DZ64" s="41"/>
      <c r="EA64" s="41"/>
      <c r="EB64" s="41"/>
      <c r="EC64" s="34">
        <f t="shared" si="136"/>
        <v>0</v>
      </c>
      <c r="ED64" s="36">
        <f t="shared" si="137"/>
        <v>0</v>
      </c>
      <c r="EE64" s="69" t="str">
        <f t="shared" si="116"/>
        <v/>
      </c>
      <c r="EF64" s="32"/>
    </row>
    <row r="65" spans="1:136" s="7" customFormat="1" ht="30" customHeight="1" x14ac:dyDescent="0.25">
      <c r="A65" s="32"/>
      <c r="B65" s="42"/>
      <c r="C65" s="15" t="s">
        <v>56</v>
      </c>
      <c r="D65" s="1"/>
      <c r="E65" s="41"/>
      <c r="F65" s="41"/>
      <c r="G65" s="41"/>
      <c r="H65" s="41"/>
      <c r="I65" s="41"/>
      <c r="J65" s="41"/>
      <c r="K65" s="41"/>
      <c r="L65" s="41"/>
      <c r="M65" s="41"/>
      <c r="N65" s="41"/>
      <c r="O65" s="41"/>
      <c r="P65" s="34">
        <f t="shared" si="142"/>
        <v>0</v>
      </c>
      <c r="Q65" s="41"/>
      <c r="R65" s="41"/>
      <c r="S65" s="41"/>
      <c r="T65" s="34">
        <f t="shared" si="143"/>
        <v>0</v>
      </c>
      <c r="U65" s="41"/>
      <c r="V65" s="41"/>
      <c r="W65" s="41"/>
      <c r="X65" s="41"/>
      <c r="Y65" s="41"/>
      <c r="Z65" s="34">
        <f t="shared" si="144"/>
        <v>0</v>
      </c>
      <c r="AA65" s="34">
        <f t="shared" si="127"/>
        <v>0</v>
      </c>
      <c r="AB65" s="69" t="str">
        <f t="shared" si="110"/>
        <v/>
      </c>
      <c r="AC65" s="35"/>
      <c r="AD65" s="41"/>
      <c r="AE65" s="41"/>
      <c r="AF65" s="41"/>
      <c r="AG65" s="41"/>
      <c r="AH65" s="41"/>
      <c r="AI65" s="34">
        <f t="shared" si="145"/>
        <v>0</v>
      </c>
      <c r="AJ65" s="41"/>
      <c r="AK65" s="41"/>
      <c r="AL65" s="41"/>
      <c r="AM65" s="41">
        <v>2</v>
      </c>
      <c r="AN65" s="41"/>
      <c r="AO65" s="34">
        <f t="shared" si="146"/>
        <v>2</v>
      </c>
      <c r="AP65" s="41"/>
      <c r="AQ65" s="41"/>
      <c r="AR65" s="41"/>
      <c r="AS65" s="41"/>
      <c r="AT65" s="41"/>
      <c r="AU65" s="34">
        <f t="shared" si="147"/>
        <v>0</v>
      </c>
      <c r="AV65" s="41"/>
      <c r="AW65" s="41"/>
      <c r="AX65" s="41"/>
      <c r="AY65" s="41"/>
      <c r="AZ65" s="41"/>
      <c r="BA65" s="34">
        <f t="shared" si="148"/>
        <v>0</v>
      </c>
      <c r="BB65" s="34">
        <f t="shared" si="149"/>
        <v>2</v>
      </c>
      <c r="BC65" s="69">
        <f t="shared" si="111"/>
        <v>2.7041677255439236E-4</v>
      </c>
      <c r="BD65" s="35"/>
      <c r="BE65" s="41"/>
      <c r="BF65" s="41"/>
      <c r="BG65" s="41"/>
      <c r="BH65" s="41"/>
      <c r="BI65" s="41"/>
      <c r="BJ65" s="41"/>
      <c r="BK65" s="34">
        <f t="shared" si="150"/>
        <v>0</v>
      </c>
      <c r="BL65" s="41"/>
      <c r="BM65" s="41"/>
      <c r="BN65" s="41">
        <v>0.855078</v>
      </c>
      <c r="BO65" s="41">
        <v>0.47366699999999995</v>
      </c>
      <c r="BP65" s="41">
        <v>0.447517</v>
      </c>
      <c r="BQ65" s="34">
        <f t="shared" si="128"/>
        <v>1.776262</v>
      </c>
      <c r="BR65" s="41"/>
      <c r="BS65" s="41"/>
      <c r="BT65" s="41"/>
      <c r="BU65" s="41"/>
      <c r="BV65" s="41"/>
      <c r="BW65" s="34">
        <f t="shared" si="151"/>
        <v>0</v>
      </c>
      <c r="BX65" s="41"/>
      <c r="BY65" s="34">
        <f t="shared" si="129"/>
        <v>0</v>
      </c>
      <c r="BZ65" s="41"/>
      <c r="CA65" s="41"/>
      <c r="CB65" s="41"/>
      <c r="CC65" s="41"/>
      <c r="CD65" s="41"/>
      <c r="CE65" s="34">
        <f t="shared" si="152"/>
        <v>0</v>
      </c>
      <c r="CF65" s="34">
        <f t="shared" si="130"/>
        <v>1.776262</v>
      </c>
      <c r="CG65" s="69">
        <f t="shared" si="113"/>
        <v>1.9194309168474313E-4</v>
      </c>
      <c r="CH65" s="35"/>
      <c r="CI65" s="41"/>
      <c r="CJ65" s="41"/>
      <c r="CK65" s="41"/>
      <c r="CL65" s="41"/>
      <c r="CM65" s="41"/>
      <c r="CN65" s="41">
        <v>1.5</v>
      </c>
      <c r="CO65" s="34">
        <f t="shared" si="155"/>
        <v>1.5</v>
      </c>
      <c r="CP65" s="41"/>
      <c r="CQ65" s="41"/>
      <c r="CR65" s="41"/>
      <c r="CS65" s="41"/>
      <c r="CT65" s="41"/>
      <c r="CU65" s="41"/>
      <c r="CV65" s="34">
        <f t="shared" si="156"/>
        <v>0</v>
      </c>
      <c r="CW65" s="41"/>
      <c r="CX65" s="41"/>
      <c r="CY65" s="34">
        <f t="shared" si="131"/>
        <v>0</v>
      </c>
      <c r="CZ65" s="41"/>
      <c r="DA65" s="34">
        <f t="shared" si="132"/>
        <v>0</v>
      </c>
      <c r="DB65" s="41"/>
      <c r="DC65" s="41"/>
      <c r="DD65" s="41"/>
      <c r="DE65" s="41"/>
      <c r="DF65" s="41"/>
      <c r="DG65" s="34">
        <f t="shared" si="133"/>
        <v>0</v>
      </c>
      <c r="DH65" s="34">
        <f t="shared" si="134"/>
        <v>1.5</v>
      </c>
      <c r="DI65" s="69">
        <f t="shared" si="114"/>
        <v>1.2517067360001647E-4</v>
      </c>
      <c r="DJ65" s="35"/>
      <c r="DK65" s="41"/>
      <c r="DL65" s="41"/>
      <c r="DM65" s="41"/>
      <c r="DN65" s="41"/>
      <c r="DO65" s="41"/>
      <c r="DP65" s="34">
        <f t="shared" si="135"/>
        <v>0</v>
      </c>
      <c r="DQ65" s="41"/>
      <c r="DR65" s="41"/>
      <c r="DS65" s="41"/>
      <c r="DT65" s="41"/>
      <c r="DU65" s="41"/>
      <c r="DV65" s="41"/>
      <c r="DW65" s="41"/>
      <c r="DX65" s="41"/>
      <c r="DY65" s="41"/>
      <c r="DZ65" s="41"/>
      <c r="EA65" s="41"/>
      <c r="EB65" s="41"/>
      <c r="EC65" s="34">
        <f t="shared" si="136"/>
        <v>0</v>
      </c>
      <c r="ED65" s="36">
        <f t="shared" si="137"/>
        <v>0</v>
      </c>
      <c r="EE65" s="69" t="str">
        <f t="shared" si="116"/>
        <v/>
      </c>
      <c r="EF65" s="32"/>
    </row>
    <row r="66" spans="1:136" s="32" customFormat="1" ht="15.75" customHeight="1" x14ac:dyDescent="0.25">
      <c r="B66" s="42">
        <v>13</v>
      </c>
      <c r="C66" s="15" t="s">
        <v>57</v>
      </c>
      <c r="D66" s="1"/>
      <c r="E66" s="41"/>
      <c r="F66" s="41"/>
      <c r="G66" s="41"/>
      <c r="H66" s="41"/>
      <c r="I66" s="41"/>
      <c r="J66" s="41"/>
      <c r="K66" s="41"/>
      <c r="L66" s="41"/>
      <c r="M66" s="41"/>
      <c r="N66" s="41"/>
      <c r="O66" s="41"/>
      <c r="P66" s="34">
        <f t="shared" si="142"/>
        <v>0</v>
      </c>
      <c r="Q66" s="41"/>
      <c r="R66" s="41"/>
      <c r="S66" s="41"/>
      <c r="T66" s="34">
        <f t="shared" si="143"/>
        <v>0</v>
      </c>
      <c r="U66" s="41"/>
      <c r="V66" s="41"/>
      <c r="W66" s="41"/>
      <c r="X66" s="41"/>
      <c r="Y66" s="41"/>
      <c r="Z66" s="34">
        <f t="shared" si="144"/>
        <v>0</v>
      </c>
      <c r="AA66" s="34">
        <f t="shared" si="127"/>
        <v>0</v>
      </c>
      <c r="AB66" s="69" t="str">
        <f t="shared" si="110"/>
        <v/>
      </c>
      <c r="AC66" s="35"/>
      <c r="AD66" s="41"/>
      <c r="AE66" s="41"/>
      <c r="AF66" s="41"/>
      <c r="AG66" s="41"/>
      <c r="AH66" s="41"/>
      <c r="AI66" s="34">
        <f t="shared" si="145"/>
        <v>0</v>
      </c>
      <c r="AJ66" s="41"/>
      <c r="AK66" s="41"/>
      <c r="AL66" s="41"/>
      <c r="AM66" s="41"/>
      <c r="AN66" s="41"/>
      <c r="AO66" s="34">
        <f t="shared" si="146"/>
        <v>0</v>
      </c>
      <c r="AP66" s="41"/>
      <c r="AQ66" s="41"/>
      <c r="AR66" s="41"/>
      <c r="AS66" s="41"/>
      <c r="AT66" s="41"/>
      <c r="AU66" s="34">
        <f t="shared" si="147"/>
        <v>0</v>
      </c>
      <c r="AV66" s="41"/>
      <c r="AW66" s="41"/>
      <c r="AX66" s="41"/>
      <c r="AY66" s="41"/>
      <c r="AZ66" s="41"/>
      <c r="BA66" s="34">
        <f t="shared" si="148"/>
        <v>0</v>
      </c>
      <c r="BB66" s="34">
        <f t="shared" si="149"/>
        <v>0</v>
      </c>
      <c r="BC66" s="69" t="str">
        <f t="shared" si="111"/>
        <v/>
      </c>
      <c r="BD66" s="35"/>
      <c r="BE66" s="41"/>
      <c r="BF66" s="41"/>
      <c r="BG66" s="41"/>
      <c r="BH66" s="41"/>
      <c r="BI66" s="41"/>
      <c r="BJ66" s="41"/>
      <c r="BK66" s="34">
        <f t="shared" si="150"/>
        <v>0</v>
      </c>
      <c r="BL66" s="41"/>
      <c r="BM66" s="41">
        <v>0.39018643268000003</v>
      </c>
      <c r="BN66" s="41">
        <v>0.86563832288888898</v>
      </c>
      <c r="BO66" s="41">
        <v>1.224194</v>
      </c>
      <c r="BP66" s="41">
        <v>1.51998124443111</v>
      </c>
      <c r="BQ66" s="34">
        <f t="shared" si="128"/>
        <v>3.9999999999999991</v>
      </c>
      <c r="BR66" s="41"/>
      <c r="BS66" s="41"/>
      <c r="BT66" s="41"/>
      <c r="BU66" s="41"/>
      <c r="BV66" s="41"/>
      <c r="BW66" s="34">
        <f t="shared" si="151"/>
        <v>0</v>
      </c>
      <c r="BX66" s="41"/>
      <c r="BY66" s="34">
        <f t="shared" si="129"/>
        <v>0</v>
      </c>
      <c r="BZ66" s="41"/>
      <c r="CA66" s="41"/>
      <c r="CB66" s="41"/>
      <c r="CC66" s="41"/>
      <c r="CD66" s="41"/>
      <c r="CE66" s="34">
        <f t="shared" si="152"/>
        <v>0</v>
      </c>
      <c r="CF66" s="34">
        <f t="shared" si="130"/>
        <v>3.9999999999999991</v>
      </c>
      <c r="CG66" s="69">
        <f t="shared" si="113"/>
        <v>4.3224049534301381E-4</v>
      </c>
      <c r="CH66" s="35"/>
      <c r="CI66" s="41"/>
      <c r="CJ66" s="41"/>
      <c r="CK66" s="41"/>
      <c r="CL66" s="41"/>
      <c r="CM66" s="41"/>
      <c r="CN66" s="41"/>
      <c r="CO66" s="34">
        <f t="shared" si="155"/>
        <v>0</v>
      </c>
      <c r="CP66" s="41"/>
      <c r="CQ66" s="41"/>
      <c r="CR66" s="41"/>
      <c r="CS66" s="41"/>
      <c r="CT66" s="41"/>
      <c r="CU66" s="41"/>
      <c r="CV66" s="34">
        <f t="shared" si="156"/>
        <v>0</v>
      </c>
      <c r="CW66" s="41"/>
      <c r="CX66" s="41"/>
      <c r="CY66" s="34">
        <f t="shared" si="131"/>
        <v>0</v>
      </c>
      <c r="CZ66" s="41"/>
      <c r="DA66" s="34">
        <f t="shared" si="132"/>
        <v>0</v>
      </c>
      <c r="DB66" s="41"/>
      <c r="DC66" s="41"/>
      <c r="DD66" s="41"/>
      <c r="DE66" s="41"/>
      <c r="DF66" s="41"/>
      <c r="DG66" s="34">
        <f t="shared" si="133"/>
        <v>0</v>
      </c>
      <c r="DH66" s="34">
        <f t="shared" si="134"/>
        <v>0</v>
      </c>
      <c r="DI66" s="69" t="str">
        <f t="shared" si="114"/>
        <v/>
      </c>
      <c r="DJ66" s="35"/>
      <c r="DK66" s="41"/>
      <c r="DL66" s="41"/>
      <c r="DM66" s="41"/>
      <c r="DN66" s="41"/>
      <c r="DO66" s="41"/>
      <c r="DP66" s="34">
        <f t="shared" si="135"/>
        <v>0</v>
      </c>
      <c r="DQ66" s="41"/>
      <c r="DR66" s="41"/>
      <c r="DS66" s="41"/>
      <c r="DT66" s="41"/>
      <c r="DU66" s="41"/>
      <c r="DV66" s="41"/>
      <c r="DW66" s="41"/>
      <c r="DX66" s="41"/>
      <c r="DY66" s="41"/>
      <c r="DZ66" s="41"/>
      <c r="EA66" s="41"/>
      <c r="EB66" s="41"/>
      <c r="EC66" s="34">
        <f t="shared" si="136"/>
        <v>0</v>
      </c>
      <c r="ED66" s="36">
        <f t="shared" si="137"/>
        <v>0</v>
      </c>
      <c r="EE66" s="69" t="str">
        <f t="shared" si="116"/>
        <v/>
      </c>
    </row>
    <row r="67" spans="1:136" s="32" customFormat="1" x14ac:dyDescent="0.25">
      <c r="B67" s="42"/>
      <c r="C67" s="15" t="s">
        <v>58</v>
      </c>
      <c r="D67" s="1"/>
      <c r="E67" s="41"/>
      <c r="F67" s="41"/>
      <c r="G67" s="41"/>
      <c r="H67" s="41"/>
      <c r="I67" s="41"/>
      <c r="J67" s="41"/>
      <c r="K67" s="41"/>
      <c r="L67" s="41"/>
      <c r="M67" s="41"/>
      <c r="N67" s="41"/>
      <c r="O67" s="41"/>
      <c r="P67" s="36">
        <f t="shared" si="142"/>
        <v>0</v>
      </c>
      <c r="Q67" s="41"/>
      <c r="R67" s="41"/>
      <c r="S67" s="41"/>
      <c r="T67" s="36">
        <f t="shared" si="143"/>
        <v>0</v>
      </c>
      <c r="U67" s="41"/>
      <c r="V67" s="41"/>
      <c r="W67" s="41"/>
      <c r="X67" s="41"/>
      <c r="Y67" s="41"/>
      <c r="Z67" s="36">
        <f t="shared" si="144"/>
        <v>0</v>
      </c>
      <c r="AA67" s="36">
        <f t="shared" si="127"/>
        <v>0</v>
      </c>
      <c r="AB67" s="67" t="str">
        <f t="shared" si="110"/>
        <v/>
      </c>
      <c r="AC67" s="35"/>
      <c r="AD67" s="41"/>
      <c r="AE67" s="41"/>
      <c r="AF67" s="41"/>
      <c r="AG67" s="41"/>
      <c r="AH67" s="41"/>
      <c r="AI67" s="36">
        <f t="shared" si="145"/>
        <v>0</v>
      </c>
      <c r="AJ67" s="41"/>
      <c r="AK67" s="41"/>
      <c r="AL67" s="41"/>
      <c r="AM67" s="41"/>
      <c r="AN67" s="41"/>
      <c r="AO67" s="36">
        <f t="shared" si="146"/>
        <v>0</v>
      </c>
      <c r="AP67" s="41"/>
      <c r="AQ67" s="41"/>
      <c r="AR67" s="41"/>
      <c r="AS67" s="41"/>
      <c r="AT67" s="41"/>
      <c r="AU67" s="36">
        <f t="shared" si="147"/>
        <v>0</v>
      </c>
      <c r="AV67" s="41"/>
      <c r="AW67" s="41"/>
      <c r="AX67" s="41"/>
      <c r="AY67" s="41"/>
      <c r="AZ67" s="41"/>
      <c r="BA67" s="36">
        <f t="shared" si="148"/>
        <v>0</v>
      </c>
      <c r="BB67" s="36">
        <f t="shared" si="149"/>
        <v>0</v>
      </c>
      <c r="BC67" s="67" t="str">
        <f t="shared" si="111"/>
        <v/>
      </c>
      <c r="BD67" s="35"/>
      <c r="BE67" s="41"/>
      <c r="BF67" s="41"/>
      <c r="BG67" s="41">
        <v>0.9</v>
      </c>
      <c r="BH67" s="41">
        <v>0.11516899999999999</v>
      </c>
      <c r="BI67" s="41"/>
      <c r="BJ67" s="41"/>
      <c r="BK67" s="36">
        <f t="shared" si="150"/>
        <v>1.015169</v>
      </c>
      <c r="BL67" s="41">
        <v>0.28600000000000003</v>
      </c>
      <c r="BM67" s="41">
        <v>0.28599999999999998</v>
      </c>
      <c r="BN67" s="41">
        <v>0.28599999999999998</v>
      </c>
      <c r="BO67" s="41"/>
      <c r="BP67" s="41"/>
      <c r="BQ67" s="36">
        <f t="shared" si="128"/>
        <v>0.8580000000000001</v>
      </c>
      <c r="BR67" s="41"/>
      <c r="BS67" s="41"/>
      <c r="BT67" s="41"/>
      <c r="BU67" s="41"/>
      <c r="BV67" s="41"/>
      <c r="BW67" s="36">
        <f t="shared" si="151"/>
        <v>0</v>
      </c>
      <c r="BX67" s="41"/>
      <c r="BY67" s="36">
        <f t="shared" si="129"/>
        <v>0</v>
      </c>
      <c r="BZ67" s="41"/>
      <c r="CA67" s="41"/>
      <c r="CB67" s="41"/>
      <c r="CC67" s="41"/>
      <c r="CD67" s="41"/>
      <c r="CE67" s="36">
        <f t="shared" si="152"/>
        <v>0</v>
      </c>
      <c r="CF67" s="36">
        <f t="shared" si="130"/>
        <v>1.8731690000000001</v>
      </c>
      <c r="CG67" s="67">
        <f t="shared" si="113"/>
        <v>2.0241487410529451E-4</v>
      </c>
      <c r="CH67" s="35"/>
      <c r="CI67" s="41"/>
      <c r="CJ67" s="41"/>
      <c r="CK67" s="41"/>
      <c r="CL67" s="41"/>
      <c r="CM67" s="41"/>
      <c r="CN67" s="41"/>
      <c r="CO67" s="36">
        <f t="shared" si="155"/>
        <v>0</v>
      </c>
      <c r="CP67" s="41"/>
      <c r="CQ67" s="41"/>
      <c r="CR67" s="41"/>
      <c r="CS67" s="41"/>
      <c r="CT67" s="41"/>
      <c r="CU67" s="41"/>
      <c r="CV67" s="36">
        <f t="shared" si="156"/>
        <v>0</v>
      </c>
      <c r="CW67" s="41"/>
      <c r="CX67" s="41"/>
      <c r="CY67" s="36">
        <f t="shared" si="131"/>
        <v>0</v>
      </c>
      <c r="CZ67" s="41"/>
      <c r="DA67" s="36">
        <f t="shared" si="132"/>
        <v>0</v>
      </c>
      <c r="DB67" s="41"/>
      <c r="DC67" s="41"/>
      <c r="DD67" s="41"/>
      <c r="DE67" s="41"/>
      <c r="DF67" s="41"/>
      <c r="DG67" s="36">
        <f t="shared" si="133"/>
        <v>0</v>
      </c>
      <c r="DH67" s="36">
        <f t="shared" si="134"/>
        <v>0</v>
      </c>
      <c r="DI67" s="67" t="str">
        <f t="shared" si="114"/>
        <v/>
      </c>
      <c r="DJ67" s="35"/>
      <c r="DK67" s="41"/>
      <c r="DL67" s="41"/>
      <c r="DM67" s="41"/>
      <c r="DN67" s="41"/>
      <c r="DO67" s="41"/>
      <c r="DP67" s="36">
        <f t="shared" si="135"/>
        <v>0</v>
      </c>
      <c r="DQ67" s="41"/>
      <c r="DR67" s="41"/>
      <c r="DS67" s="41"/>
      <c r="DT67" s="41"/>
      <c r="DU67" s="41"/>
      <c r="DV67" s="41"/>
      <c r="DW67" s="41"/>
      <c r="DX67" s="41"/>
      <c r="DY67" s="41"/>
      <c r="DZ67" s="41"/>
      <c r="EA67" s="41"/>
      <c r="EB67" s="41"/>
      <c r="EC67" s="36">
        <f t="shared" si="136"/>
        <v>0</v>
      </c>
      <c r="ED67" s="36">
        <f t="shared" si="137"/>
        <v>0</v>
      </c>
      <c r="EE67" s="67" t="str">
        <f t="shared" si="116"/>
        <v/>
      </c>
    </row>
    <row r="68" spans="1:136" s="32" customFormat="1" ht="31.5" customHeight="1" x14ac:dyDescent="0.25">
      <c r="B68" s="42"/>
      <c r="C68" s="15" t="s">
        <v>199</v>
      </c>
      <c r="D68" s="1"/>
      <c r="E68" s="41"/>
      <c r="F68" s="41"/>
      <c r="G68" s="41"/>
      <c r="H68" s="41"/>
      <c r="I68" s="41"/>
      <c r="J68" s="41"/>
      <c r="K68" s="41"/>
      <c r="L68" s="41"/>
      <c r="M68" s="41"/>
      <c r="N68" s="41"/>
      <c r="O68" s="41"/>
      <c r="P68" s="34">
        <f>SUM(E68:O68)</f>
        <v>0</v>
      </c>
      <c r="Q68" s="41"/>
      <c r="R68" s="41"/>
      <c r="S68" s="41"/>
      <c r="T68" s="34">
        <f>SUM(Q68:S68)</f>
        <v>0</v>
      </c>
      <c r="U68" s="41"/>
      <c r="V68" s="41"/>
      <c r="W68" s="41"/>
      <c r="X68" s="41"/>
      <c r="Y68" s="41"/>
      <c r="Z68" s="34">
        <f>SUM(U68:Y68)</f>
        <v>0</v>
      </c>
      <c r="AA68" s="34">
        <f>SUM(P68,T68,Z68)</f>
        <v>0</v>
      </c>
      <c r="AB68" s="69" t="str">
        <f t="shared" si="110"/>
        <v/>
      </c>
      <c r="AC68" s="35"/>
      <c r="AD68" s="41"/>
      <c r="AE68" s="41"/>
      <c r="AF68" s="41"/>
      <c r="AG68" s="41"/>
      <c r="AH68" s="41"/>
      <c r="AI68" s="34">
        <f>SUM(AD68:AH68)</f>
        <v>0</v>
      </c>
      <c r="AJ68" s="41"/>
      <c r="AK68" s="41"/>
      <c r="AL68" s="41"/>
      <c r="AM68" s="41"/>
      <c r="AN68" s="41"/>
      <c r="AO68" s="34">
        <f>SUM(AJ68:AN68)</f>
        <v>0</v>
      </c>
      <c r="AP68" s="41"/>
      <c r="AQ68" s="41"/>
      <c r="AR68" s="41"/>
      <c r="AS68" s="41"/>
      <c r="AT68" s="41"/>
      <c r="AU68" s="34">
        <f>SUM(AP68:AT68)</f>
        <v>0</v>
      </c>
      <c r="AV68" s="41"/>
      <c r="AW68" s="41"/>
      <c r="AX68" s="41"/>
      <c r="AY68" s="41"/>
      <c r="AZ68" s="41"/>
      <c r="BA68" s="34">
        <f>SUM(AV68:AZ68)</f>
        <v>0</v>
      </c>
      <c r="BB68" s="34">
        <f>SUM(AI68,AO68,AU68,BA68)</f>
        <v>0</v>
      </c>
      <c r="BC68" s="69" t="str">
        <f t="shared" si="111"/>
        <v/>
      </c>
      <c r="BD68" s="35"/>
      <c r="BE68" s="41"/>
      <c r="BF68" s="41"/>
      <c r="BG68" s="41"/>
      <c r="BH68" s="41"/>
      <c r="BI68" s="41"/>
      <c r="BJ68" s="41"/>
      <c r="BK68" s="34">
        <f>SUM(BE68:BJ68)</f>
        <v>0</v>
      </c>
      <c r="BL68" s="41"/>
      <c r="BM68" s="41"/>
      <c r="BN68" s="41"/>
      <c r="BO68" s="41"/>
      <c r="BP68" s="41"/>
      <c r="BQ68" s="34">
        <f>SUM(BL68:BP68)</f>
        <v>0</v>
      </c>
      <c r="BR68" s="41"/>
      <c r="BS68" s="41"/>
      <c r="BT68" s="41"/>
      <c r="BU68" s="41"/>
      <c r="BV68" s="41"/>
      <c r="BW68" s="34">
        <f>SUM(BR68:BV68)</f>
        <v>0</v>
      </c>
      <c r="BX68" s="41"/>
      <c r="BY68" s="34">
        <f t="shared" ref="BY68" si="157">SUM(BX68)</f>
        <v>0</v>
      </c>
      <c r="BZ68" s="41"/>
      <c r="CA68" s="41"/>
      <c r="CB68" s="41"/>
      <c r="CC68" s="41"/>
      <c r="CD68" s="41"/>
      <c r="CE68" s="34">
        <f>SUM(BZ68:CD68)</f>
        <v>0</v>
      </c>
      <c r="CF68" s="34">
        <f>SUM(BK68,BQ68,BW68,CE68,BY68)</f>
        <v>0</v>
      </c>
      <c r="CG68" s="69" t="str">
        <f t="shared" si="113"/>
        <v/>
      </c>
      <c r="CH68" s="35"/>
      <c r="CI68" s="41"/>
      <c r="CJ68" s="41"/>
      <c r="CK68" s="41"/>
      <c r="CL68" s="41"/>
      <c r="CM68" s="41"/>
      <c r="CN68" s="41"/>
      <c r="CO68" s="34">
        <f>SUM(CI68:CN68)</f>
        <v>0</v>
      </c>
      <c r="CP68" s="41"/>
      <c r="CQ68" s="41"/>
      <c r="CR68" s="41"/>
      <c r="CS68" s="41"/>
      <c r="CT68" s="41"/>
      <c r="CU68" s="41"/>
      <c r="CV68" s="34">
        <f>SUM(CP68:CU68)</f>
        <v>0</v>
      </c>
      <c r="CW68" s="41">
        <v>1.3</v>
      </c>
      <c r="CX68" s="41"/>
      <c r="CY68" s="34">
        <f>SUM(CW68:CX68)</f>
        <v>1.3</v>
      </c>
      <c r="CZ68" s="41"/>
      <c r="DA68" s="34">
        <f>SUM(CZ68:CZ68)</f>
        <v>0</v>
      </c>
      <c r="DB68" s="41"/>
      <c r="DC68" s="41"/>
      <c r="DD68" s="41"/>
      <c r="DE68" s="41"/>
      <c r="DF68" s="41"/>
      <c r="DG68" s="34">
        <f>SUM(DB68:DF68)</f>
        <v>0</v>
      </c>
      <c r="DH68" s="34">
        <f>SUM(CO68,CV68,CY68,DG68,DA68)</f>
        <v>1.3</v>
      </c>
      <c r="DI68" s="69">
        <f t="shared" si="114"/>
        <v>1.0848125045334762E-4</v>
      </c>
      <c r="DJ68" s="35"/>
      <c r="DK68" s="41"/>
      <c r="DL68" s="41"/>
      <c r="DM68" s="41"/>
      <c r="DN68" s="41"/>
      <c r="DO68" s="41"/>
      <c r="DP68" s="34">
        <f>SUM(DK68:DO68)</f>
        <v>0</v>
      </c>
      <c r="DQ68" s="41"/>
      <c r="DR68" s="41"/>
      <c r="DS68" s="41"/>
      <c r="DT68" s="41"/>
      <c r="DU68" s="41"/>
      <c r="DV68" s="41"/>
      <c r="DW68" s="41"/>
      <c r="DX68" s="41"/>
      <c r="DY68" s="41"/>
      <c r="DZ68" s="41"/>
      <c r="EA68" s="41"/>
      <c r="EB68" s="41"/>
      <c r="EC68" s="34">
        <f>SUM(DQ68:EB68)</f>
        <v>0</v>
      </c>
      <c r="ED68" s="36">
        <f>SUM(EC68,DP68)</f>
        <v>0</v>
      </c>
      <c r="EE68" s="69" t="str">
        <f t="shared" si="116"/>
        <v/>
      </c>
    </row>
    <row r="69" spans="1:136" s="7" customFormat="1" ht="15.75" customHeight="1" x14ac:dyDescent="0.25">
      <c r="A69" s="32"/>
      <c r="B69" s="42"/>
      <c r="C69" s="15" t="s">
        <v>126</v>
      </c>
      <c r="D69" s="1"/>
      <c r="E69" s="41"/>
      <c r="F69" s="41"/>
      <c r="G69" s="41"/>
      <c r="H69" s="41"/>
      <c r="I69" s="41"/>
      <c r="J69" s="41"/>
      <c r="K69" s="41"/>
      <c r="L69" s="41"/>
      <c r="M69" s="41">
        <v>5.8</v>
      </c>
      <c r="N69" s="41">
        <v>5.9</v>
      </c>
      <c r="O69" s="41">
        <v>4</v>
      </c>
      <c r="P69" s="34">
        <f t="shared" si="142"/>
        <v>15.7</v>
      </c>
      <c r="Q69" s="41"/>
      <c r="R69" s="41"/>
      <c r="S69" s="41"/>
      <c r="T69" s="34">
        <f t="shared" si="143"/>
        <v>0</v>
      </c>
      <c r="U69" s="41"/>
      <c r="V69" s="41"/>
      <c r="W69" s="41"/>
      <c r="X69" s="41"/>
      <c r="Y69" s="41"/>
      <c r="Z69" s="34">
        <f t="shared" si="144"/>
        <v>0</v>
      </c>
      <c r="AA69" s="34">
        <f t="shared" si="127"/>
        <v>15.7</v>
      </c>
      <c r="AB69" s="69">
        <f t="shared" si="110"/>
        <v>3.743418403543166E-3</v>
      </c>
      <c r="AC69" s="35"/>
      <c r="AD69" s="41"/>
      <c r="AE69" s="41"/>
      <c r="AF69" s="41"/>
      <c r="AG69" s="41"/>
      <c r="AH69" s="41"/>
      <c r="AI69" s="34">
        <f t="shared" si="145"/>
        <v>0</v>
      </c>
      <c r="AJ69" s="41">
        <v>3.1380309999999998</v>
      </c>
      <c r="AK69" s="41">
        <v>3.0193621286500001</v>
      </c>
      <c r="AL69" s="41">
        <v>1.9317987200000002</v>
      </c>
      <c r="AM69" s="41">
        <v>1.72390482</v>
      </c>
      <c r="AN69" s="41">
        <v>1.32300935</v>
      </c>
      <c r="AO69" s="34">
        <f t="shared" si="146"/>
        <v>11.136106018649999</v>
      </c>
      <c r="AP69" s="41"/>
      <c r="AQ69" s="41"/>
      <c r="AR69" s="41"/>
      <c r="AS69" s="41"/>
      <c r="AT69" s="41"/>
      <c r="AU69" s="34">
        <f t="shared" si="147"/>
        <v>0</v>
      </c>
      <c r="AV69" s="41"/>
      <c r="AW69" s="41"/>
      <c r="AX69" s="41"/>
      <c r="AY69" s="41"/>
      <c r="AZ69" s="41"/>
      <c r="BA69" s="34">
        <f t="shared" si="148"/>
        <v>0</v>
      </c>
      <c r="BB69" s="34">
        <f t="shared" si="149"/>
        <v>11.136106018649999</v>
      </c>
      <c r="BC69" s="69">
        <f t="shared" si="111"/>
        <v>1.5056949241934383E-3</v>
      </c>
      <c r="BD69" s="35"/>
      <c r="BE69" s="41"/>
      <c r="BF69" s="41"/>
      <c r="BG69" s="41"/>
      <c r="BH69" s="41"/>
      <c r="BI69" s="41"/>
      <c r="BJ69" s="41"/>
      <c r="BK69" s="34">
        <f t="shared" si="150"/>
        <v>0</v>
      </c>
      <c r="BL69" s="41">
        <v>2.4615732200000005</v>
      </c>
      <c r="BM69" s="41">
        <v>2.94178476</v>
      </c>
      <c r="BN69" s="41">
        <v>4.5603175399999998</v>
      </c>
      <c r="BO69" s="41">
        <v>4.3548562899999999</v>
      </c>
      <c r="BP69" s="41"/>
      <c r="BQ69" s="34">
        <f t="shared" si="128"/>
        <v>14.31853181</v>
      </c>
      <c r="BR69" s="41"/>
      <c r="BS69" s="41"/>
      <c r="BT69" s="41"/>
      <c r="BU69" s="41"/>
      <c r="BV69" s="41"/>
      <c r="BW69" s="34">
        <f t="shared" si="151"/>
        <v>0</v>
      </c>
      <c r="BX69" s="41"/>
      <c r="BY69" s="34">
        <f t="shared" si="129"/>
        <v>0</v>
      </c>
      <c r="BZ69" s="41"/>
      <c r="CA69" s="41"/>
      <c r="CB69" s="41"/>
      <c r="CC69" s="41"/>
      <c r="CD69" s="41"/>
      <c r="CE69" s="34">
        <f t="shared" si="152"/>
        <v>0</v>
      </c>
      <c r="CF69" s="34">
        <f t="shared" si="130"/>
        <v>14.31853181</v>
      </c>
      <c r="CG69" s="69">
        <f t="shared" si="113"/>
        <v>1.5472623205347754E-3</v>
      </c>
      <c r="CH69" s="35"/>
      <c r="CI69" s="41"/>
      <c r="CJ69" s="41"/>
      <c r="CK69" s="41"/>
      <c r="CL69" s="41"/>
      <c r="CM69" s="41"/>
      <c r="CN69" s="41"/>
      <c r="CO69" s="34">
        <f t="shared" si="155"/>
        <v>0</v>
      </c>
      <c r="CP69" s="41"/>
      <c r="CQ69" s="41"/>
      <c r="CR69" s="41"/>
      <c r="CS69" s="41"/>
      <c r="CT69" s="41"/>
      <c r="CU69" s="41"/>
      <c r="CV69" s="34">
        <f t="shared" si="156"/>
        <v>0</v>
      </c>
      <c r="CW69" s="41"/>
      <c r="CX69" s="41"/>
      <c r="CY69" s="34">
        <f t="shared" si="131"/>
        <v>0</v>
      </c>
      <c r="CZ69" s="41"/>
      <c r="DA69" s="34">
        <f t="shared" si="132"/>
        <v>0</v>
      </c>
      <c r="DB69" s="41"/>
      <c r="DC69" s="41"/>
      <c r="DD69" s="41"/>
      <c r="DE69" s="41"/>
      <c r="DF69" s="41"/>
      <c r="DG69" s="34">
        <f t="shared" si="133"/>
        <v>0</v>
      </c>
      <c r="DH69" s="34">
        <f t="shared" si="134"/>
        <v>0</v>
      </c>
      <c r="DI69" s="69" t="str">
        <f t="shared" si="114"/>
        <v/>
      </c>
      <c r="DJ69" s="35"/>
      <c r="DK69" s="41"/>
      <c r="DL69" s="41"/>
      <c r="DM69" s="41"/>
      <c r="DN69" s="41"/>
      <c r="DO69" s="41"/>
      <c r="DP69" s="34">
        <f t="shared" si="135"/>
        <v>0</v>
      </c>
      <c r="DQ69" s="41"/>
      <c r="DR69" s="41"/>
      <c r="DS69" s="41"/>
      <c r="DT69" s="41"/>
      <c r="DU69" s="41"/>
      <c r="DV69" s="41"/>
      <c r="DW69" s="41"/>
      <c r="DX69" s="41"/>
      <c r="DY69" s="41"/>
      <c r="DZ69" s="41"/>
      <c r="EA69" s="41"/>
      <c r="EB69" s="41"/>
      <c r="EC69" s="34">
        <f t="shared" si="136"/>
        <v>0</v>
      </c>
      <c r="ED69" s="36">
        <f t="shared" si="137"/>
        <v>0</v>
      </c>
      <c r="EE69" s="69" t="str">
        <f t="shared" si="116"/>
        <v/>
      </c>
      <c r="EF69" s="32"/>
    </row>
    <row r="70" spans="1:136" s="32" customFormat="1" ht="15.75" customHeight="1" x14ac:dyDescent="0.25">
      <c r="B70" s="42"/>
      <c r="C70" s="15" t="s">
        <v>123</v>
      </c>
      <c r="D70" s="1"/>
      <c r="E70" s="41"/>
      <c r="F70" s="41"/>
      <c r="G70" s="41"/>
      <c r="H70" s="41"/>
      <c r="I70" s="41"/>
      <c r="J70" s="41"/>
      <c r="K70" s="41"/>
      <c r="L70" s="41"/>
      <c r="M70" s="41"/>
      <c r="N70" s="41"/>
      <c r="O70" s="41"/>
      <c r="P70" s="34">
        <f>SUM(E70:O70)</f>
        <v>0</v>
      </c>
      <c r="Q70" s="41"/>
      <c r="R70" s="41"/>
      <c r="S70" s="41"/>
      <c r="T70" s="34">
        <f>SUM(Q70:S70)</f>
        <v>0</v>
      </c>
      <c r="U70" s="41"/>
      <c r="V70" s="41"/>
      <c r="W70" s="41"/>
      <c r="X70" s="41"/>
      <c r="Y70" s="41"/>
      <c r="Z70" s="34">
        <f>SUM(U70:Y70)</f>
        <v>0</v>
      </c>
      <c r="AA70" s="34">
        <f t="shared" si="127"/>
        <v>0</v>
      </c>
      <c r="AB70" s="69" t="str">
        <f t="shared" si="110"/>
        <v/>
      </c>
      <c r="AC70" s="35"/>
      <c r="AD70" s="41"/>
      <c r="AE70" s="41"/>
      <c r="AF70" s="41"/>
      <c r="AG70" s="41"/>
      <c r="AH70" s="41"/>
      <c r="AI70" s="34">
        <f>SUM(AD70:AH70)</f>
        <v>0</v>
      </c>
      <c r="AJ70" s="41"/>
      <c r="AK70" s="41"/>
      <c r="AL70" s="41"/>
      <c r="AM70" s="41"/>
      <c r="AN70" s="41"/>
      <c r="AO70" s="34">
        <f>SUM(AJ70:AN70)</f>
        <v>0</v>
      </c>
      <c r="AP70" s="41"/>
      <c r="AQ70" s="41"/>
      <c r="AR70" s="41"/>
      <c r="AS70" s="41"/>
      <c r="AT70" s="41"/>
      <c r="AU70" s="34">
        <f>SUM(AP70:AT70)</f>
        <v>0</v>
      </c>
      <c r="AV70" s="41"/>
      <c r="AW70" s="41"/>
      <c r="AX70" s="41"/>
      <c r="AY70" s="41"/>
      <c r="AZ70" s="41"/>
      <c r="BA70" s="34">
        <f>SUM(AV70:AZ70)</f>
        <v>0</v>
      </c>
      <c r="BB70" s="34">
        <f>SUM(AI70,AO70,AU70,BA70)</f>
        <v>0</v>
      </c>
      <c r="BC70" s="69" t="str">
        <f t="shared" si="111"/>
        <v/>
      </c>
      <c r="BD70" s="35"/>
      <c r="BE70" s="41"/>
      <c r="BF70" s="41"/>
      <c r="BG70" s="41"/>
      <c r="BH70" s="41"/>
      <c r="BI70" s="41"/>
      <c r="BJ70" s="41"/>
      <c r="BK70" s="34">
        <f>SUM(BE70:BJ70)</f>
        <v>0</v>
      </c>
      <c r="BL70" s="41"/>
      <c r="BM70" s="41"/>
      <c r="BN70" s="41"/>
      <c r="BO70" s="41"/>
      <c r="BP70" s="41"/>
      <c r="BQ70" s="34">
        <f t="shared" ref="BQ70" si="158">SUM(BL70:BP70)</f>
        <v>0</v>
      </c>
      <c r="BR70" s="41"/>
      <c r="BS70" s="41"/>
      <c r="BT70" s="41"/>
      <c r="BU70" s="41"/>
      <c r="BV70" s="41"/>
      <c r="BW70" s="34">
        <f>SUM(BR70:BV70)</f>
        <v>0</v>
      </c>
      <c r="BX70" s="41"/>
      <c r="BY70" s="34">
        <f t="shared" si="129"/>
        <v>0</v>
      </c>
      <c r="BZ70" s="41"/>
      <c r="CA70" s="41"/>
      <c r="CB70" s="41"/>
      <c r="CC70" s="41"/>
      <c r="CD70" s="41"/>
      <c r="CE70" s="34">
        <f>SUM(BZ70:CD70)</f>
        <v>0</v>
      </c>
      <c r="CF70" s="34">
        <f t="shared" si="130"/>
        <v>0</v>
      </c>
      <c r="CG70" s="69" t="str">
        <f t="shared" si="113"/>
        <v/>
      </c>
      <c r="CH70" s="35"/>
      <c r="CI70" s="41"/>
      <c r="CJ70" s="41"/>
      <c r="CK70" s="41"/>
      <c r="CL70" s="41"/>
      <c r="CM70" s="41"/>
      <c r="CN70" s="41">
        <v>5</v>
      </c>
      <c r="CO70" s="34">
        <f>SUM(CI70:CN70)</f>
        <v>5</v>
      </c>
      <c r="CP70" s="41"/>
      <c r="CQ70" s="41"/>
      <c r="CR70" s="41"/>
      <c r="CS70" s="41"/>
      <c r="CT70" s="41"/>
      <c r="CU70" s="41"/>
      <c r="CV70" s="34">
        <f>SUM(CP70:CU70)</f>
        <v>0</v>
      </c>
      <c r="CW70" s="41"/>
      <c r="CX70" s="41"/>
      <c r="CY70" s="34">
        <f t="shared" si="131"/>
        <v>0</v>
      </c>
      <c r="CZ70" s="41"/>
      <c r="DA70" s="34">
        <f t="shared" si="132"/>
        <v>0</v>
      </c>
      <c r="DB70" s="41"/>
      <c r="DC70" s="41"/>
      <c r="DD70" s="41"/>
      <c r="DE70" s="41"/>
      <c r="DF70" s="41"/>
      <c r="DG70" s="34">
        <f t="shared" ref="DG70" si="159">SUM(DB70:DF70)</f>
        <v>0</v>
      </c>
      <c r="DH70" s="34">
        <f t="shared" si="134"/>
        <v>5</v>
      </c>
      <c r="DI70" s="69">
        <f t="shared" si="114"/>
        <v>4.1723557866672159E-4</v>
      </c>
      <c r="DJ70" s="35"/>
      <c r="DK70" s="41"/>
      <c r="DL70" s="41"/>
      <c r="DM70" s="41"/>
      <c r="DN70" s="41"/>
      <c r="DO70" s="41"/>
      <c r="DP70" s="34">
        <f t="shared" si="135"/>
        <v>0</v>
      </c>
      <c r="DQ70" s="41"/>
      <c r="DR70" s="41"/>
      <c r="DS70" s="41"/>
      <c r="DT70" s="41"/>
      <c r="DU70" s="41"/>
      <c r="DV70" s="41"/>
      <c r="DW70" s="41"/>
      <c r="DX70" s="41"/>
      <c r="DY70" s="41"/>
      <c r="DZ70" s="41"/>
      <c r="EA70" s="41"/>
      <c r="EB70" s="41"/>
      <c r="EC70" s="34">
        <f t="shared" ref="EC70" si="160">SUM(DQ70:EB70)</f>
        <v>0</v>
      </c>
      <c r="ED70" s="36">
        <f t="shared" si="137"/>
        <v>0</v>
      </c>
      <c r="EE70" s="69" t="str">
        <f t="shared" si="116"/>
        <v/>
      </c>
    </row>
    <row r="71" spans="1:136" s="7" customFormat="1" ht="15.75" customHeight="1" x14ac:dyDescent="0.25">
      <c r="A71" s="32"/>
      <c r="B71" s="42"/>
      <c r="C71" s="15" t="s">
        <v>60</v>
      </c>
      <c r="D71" s="1"/>
      <c r="E71" s="41"/>
      <c r="F71" s="41"/>
      <c r="G71" s="41"/>
      <c r="H71" s="41"/>
      <c r="I71" s="41"/>
      <c r="J71" s="41"/>
      <c r="K71" s="41"/>
      <c r="L71" s="41"/>
      <c r="M71" s="41"/>
      <c r="N71" s="41"/>
      <c r="O71" s="41"/>
      <c r="P71" s="34">
        <f t="shared" si="142"/>
        <v>0</v>
      </c>
      <c r="Q71" s="41"/>
      <c r="R71" s="41"/>
      <c r="S71" s="41"/>
      <c r="T71" s="34">
        <f t="shared" si="143"/>
        <v>0</v>
      </c>
      <c r="U71" s="41"/>
      <c r="V71" s="41"/>
      <c r="W71" s="41"/>
      <c r="X71" s="41"/>
      <c r="Y71" s="41"/>
      <c r="Z71" s="34">
        <f t="shared" si="144"/>
        <v>0</v>
      </c>
      <c r="AA71" s="34">
        <f t="shared" si="127"/>
        <v>0</v>
      </c>
      <c r="AB71" s="69" t="str">
        <f t="shared" si="110"/>
        <v/>
      </c>
      <c r="AC71" s="35"/>
      <c r="AD71" s="41"/>
      <c r="AE71" s="41"/>
      <c r="AF71" s="41"/>
      <c r="AG71" s="41"/>
      <c r="AH71" s="41"/>
      <c r="AI71" s="34">
        <f t="shared" si="145"/>
        <v>0</v>
      </c>
      <c r="AJ71" s="41"/>
      <c r="AK71" s="41">
        <v>1.5</v>
      </c>
      <c r="AL71" s="41">
        <v>2.5</v>
      </c>
      <c r="AM71" s="41">
        <v>2</v>
      </c>
      <c r="AN71" s="41">
        <v>1</v>
      </c>
      <c r="AO71" s="34">
        <f t="shared" si="146"/>
        <v>7</v>
      </c>
      <c r="AP71" s="41"/>
      <c r="AQ71" s="41"/>
      <c r="AR71" s="41"/>
      <c r="AS71" s="41"/>
      <c r="AT71" s="41"/>
      <c r="AU71" s="34">
        <f t="shared" si="147"/>
        <v>0</v>
      </c>
      <c r="AV71" s="41"/>
      <c r="AW71" s="41"/>
      <c r="AX71" s="41"/>
      <c r="AY71" s="41"/>
      <c r="AZ71" s="41"/>
      <c r="BA71" s="34">
        <f t="shared" si="148"/>
        <v>0</v>
      </c>
      <c r="BB71" s="34">
        <f t="shared" si="149"/>
        <v>7</v>
      </c>
      <c r="BC71" s="69">
        <f t="shared" si="111"/>
        <v>9.4645870394037329E-4</v>
      </c>
      <c r="BD71" s="35"/>
      <c r="BE71" s="41">
        <v>1.2</v>
      </c>
      <c r="BF71" s="41">
        <v>1</v>
      </c>
      <c r="BG71" s="41"/>
      <c r="BH71" s="41">
        <v>2.0000499999999999</v>
      </c>
      <c r="BI71" s="41"/>
      <c r="BJ71" s="41"/>
      <c r="BK71" s="34">
        <f t="shared" si="150"/>
        <v>4.2000500000000001</v>
      </c>
      <c r="BL71" s="41"/>
      <c r="BM71" s="41"/>
      <c r="BN71" s="41"/>
      <c r="BO71" s="41"/>
      <c r="BP71" s="41"/>
      <c r="BQ71" s="34">
        <f t="shared" si="128"/>
        <v>0</v>
      </c>
      <c r="BR71" s="41"/>
      <c r="BS71" s="41"/>
      <c r="BT71" s="41"/>
      <c r="BU71" s="41"/>
      <c r="BV71" s="41"/>
      <c r="BW71" s="34">
        <f t="shared" si="151"/>
        <v>0</v>
      </c>
      <c r="BX71" s="41"/>
      <c r="BY71" s="34">
        <f t="shared" si="129"/>
        <v>0</v>
      </c>
      <c r="BZ71" s="41"/>
      <c r="CA71" s="41"/>
      <c r="CB71" s="41"/>
      <c r="CC71" s="41"/>
      <c r="CD71" s="41"/>
      <c r="CE71" s="34">
        <f t="shared" si="152"/>
        <v>0</v>
      </c>
      <c r="CF71" s="34">
        <f t="shared" si="130"/>
        <v>4.2000500000000001</v>
      </c>
      <c r="CG71" s="69">
        <f t="shared" si="113"/>
        <v>4.5385792311635641E-4</v>
      </c>
      <c r="CH71" s="35"/>
      <c r="CI71" s="41"/>
      <c r="CJ71" s="41"/>
      <c r="CK71" s="41"/>
      <c r="CL71" s="41"/>
      <c r="CM71" s="41"/>
      <c r="CN71" s="41"/>
      <c r="CO71" s="34">
        <f t="shared" si="155"/>
        <v>0</v>
      </c>
      <c r="CP71" s="41"/>
      <c r="CQ71" s="41"/>
      <c r="CR71" s="41"/>
      <c r="CS71" s="41"/>
      <c r="CT71" s="41"/>
      <c r="CU71" s="41"/>
      <c r="CV71" s="34">
        <f t="shared" si="156"/>
        <v>0</v>
      </c>
      <c r="CW71" s="41"/>
      <c r="CX71" s="41"/>
      <c r="CY71" s="34">
        <f t="shared" si="131"/>
        <v>0</v>
      </c>
      <c r="CZ71" s="41"/>
      <c r="DA71" s="34">
        <f t="shared" si="132"/>
        <v>0</v>
      </c>
      <c r="DB71" s="41"/>
      <c r="DC71" s="41"/>
      <c r="DD71" s="41"/>
      <c r="DE71" s="41"/>
      <c r="DF71" s="41"/>
      <c r="DG71" s="34">
        <f t="shared" si="133"/>
        <v>0</v>
      </c>
      <c r="DH71" s="34">
        <f t="shared" si="134"/>
        <v>0</v>
      </c>
      <c r="DI71" s="69" t="str">
        <f t="shared" si="114"/>
        <v/>
      </c>
      <c r="DJ71" s="35"/>
      <c r="DK71" s="41"/>
      <c r="DL71" s="41"/>
      <c r="DM71" s="41"/>
      <c r="DN71" s="41"/>
      <c r="DO71" s="41"/>
      <c r="DP71" s="34">
        <f t="shared" si="135"/>
        <v>0</v>
      </c>
      <c r="DQ71" s="41"/>
      <c r="DR71" s="41"/>
      <c r="DS71" s="41"/>
      <c r="DT71" s="41"/>
      <c r="DU71" s="41"/>
      <c r="DV71" s="41"/>
      <c r="DW71" s="41"/>
      <c r="DX71" s="41"/>
      <c r="DY71" s="41"/>
      <c r="DZ71" s="41"/>
      <c r="EA71" s="41"/>
      <c r="EB71" s="41"/>
      <c r="EC71" s="34">
        <f t="shared" si="136"/>
        <v>0</v>
      </c>
      <c r="ED71" s="36">
        <f t="shared" si="137"/>
        <v>0</v>
      </c>
      <c r="EE71" s="69" t="str">
        <f t="shared" si="116"/>
        <v/>
      </c>
      <c r="EF71" s="32"/>
    </row>
    <row r="72" spans="1:136" s="7" customFormat="1" ht="15.75" customHeight="1" x14ac:dyDescent="0.25">
      <c r="A72" s="32"/>
      <c r="B72" s="42"/>
      <c r="C72" s="15" t="s">
        <v>61</v>
      </c>
      <c r="D72" s="1"/>
      <c r="E72" s="41"/>
      <c r="F72" s="41"/>
      <c r="G72" s="41"/>
      <c r="H72" s="41"/>
      <c r="I72" s="41"/>
      <c r="J72" s="41"/>
      <c r="K72" s="41"/>
      <c r="L72" s="41"/>
      <c r="M72" s="41"/>
      <c r="N72" s="41"/>
      <c r="O72" s="41"/>
      <c r="P72" s="34">
        <f t="shared" si="142"/>
        <v>0</v>
      </c>
      <c r="Q72" s="41"/>
      <c r="R72" s="41"/>
      <c r="S72" s="41"/>
      <c r="T72" s="34">
        <f t="shared" si="143"/>
        <v>0</v>
      </c>
      <c r="U72" s="41"/>
      <c r="V72" s="41"/>
      <c r="W72" s="41"/>
      <c r="X72" s="41"/>
      <c r="Y72" s="41"/>
      <c r="Z72" s="34">
        <f t="shared" si="144"/>
        <v>0</v>
      </c>
      <c r="AA72" s="34">
        <f t="shared" si="127"/>
        <v>0</v>
      </c>
      <c r="AB72" s="69" t="str">
        <f t="shared" si="110"/>
        <v/>
      </c>
      <c r="AC72" s="35"/>
      <c r="AD72" s="41"/>
      <c r="AE72" s="41"/>
      <c r="AF72" s="41"/>
      <c r="AG72" s="41"/>
      <c r="AH72" s="41"/>
      <c r="AI72" s="34">
        <f t="shared" si="145"/>
        <v>0</v>
      </c>
      <c r="AJ72" s="41"/>
      <c r="AK72" s="41"/>
      <c r="AL72" s="41"/>
      <c r="AM72" s="41">
        <v>7.5</v>
      </c>
      <c r="AN72" s="41">
        <v>7.5</v>
      </c>
      <c r="AO72" s="34">
        <f t="shared" si="146"/>
        <v>15</v>
      </c>
      <c r="AP72" s="41"/>
      <c r="AQ72" s="41"/>
      <c r="AR72" s="41"/>
      <c r="AS72" s="41"/>
      <c r="AT72" s="41"/>
      <c r="AU72" s="34">
        <f t="shared" si="147"/>
        <v>0</v>
      </c>
      <c r="AV72" s="41"/>
      <c r="AW72" s="41"/>
      <c r="AX72" s="41"/>
      <c r="AY72" s="41"/>
      <c r="AZ72" s="41"/>
      <c r="BA72" s="34">
        <f t="shared" si="148"/>
        <v>0</v>
      </c>
      <c r="BB72" s="34">
        <f t="shared" si="149"/>
        <v>15</v>
      </c>
      <c r="BC72" s="69">
        <f t="shared" si="111"/>
        <v>2.0281257941579425E-3</v>
      </c>
      <c r="BD72" s="35"/>
      <c r="BE72" s="41"/>
      <c r="BF72" s="41"/>
      <c r="BG72" s="41"/>
      <c r="BH72" s="41"/>
      <c r="BI72" s="41"/>
      <c r="BJ72" s="41"/>
      <c r="BK72" s="34">
        <f t="shared" si="150"/>
        <v>0</v>
      </c>
      <c r="BL72" s="41">
        <v>7.4999999999999991</v>
      </c>
      <c r="BM72" s="41">
        <v>7.5</v>
      </c>
      <c r="BN72" s="41"/>
      <c r="BO72" s="41"/>
      <c r="BP72" s="41"/>
      <c r="BQ72" s="34">
        <f t="shared" si="128"/>
        <v>15</v>
      </c>
      <c r="BR72" s="41"/>
      <c r="BS72" s="41"/>
      <c r="BT72" s="41"/>
      <c r="BU72" s="41"/>
      <c r="BV72" s="41"/>
      <c r="BW72" s="34">
        <f t="shared" si="151"/>
        <v>0</v>
      </c>
      <c r="BX72" s="41"/>
      <c r="BY72" s="34">
        <f t="shared" si="129"/>
        <v>0</v>
      </c>
      <c r="BZ72" s="41"/>
      <c r="CA72" s="41"/>
      <c r="CB72" s="41"/>
      <c r="CC72" s="41"/>
      <c r="CD72" s="41"/>
      <c r="CE72" s="34">
        <f t="shared" si="152"/>
        <v>0</v>
      </c>
      <c r="CF72" s="34">
        <f t="shared" si="130"/>
        <v>15</v>
      </c>
      <c r="CG72" s="69">
        <f t="shared" si="113"/>
        <v>1.6209018575363021E-3</v>
      </c>
      <c r="CH72" s="35"/>
      <c r="CI72" s="41"/>
      <c r="CJ72" s="41"/>
      <c r="CK72" s="41"/>
      <c r="CL72" s="41"/>
      <c r="CM72" s="41"/>
      <c r="CN72" s="41"/>
      <c r="CO72" s="34">
        <f t="shared" si="155"/>
        <v>0</v>
      </c>
      <c r="CP72" s="41"/>
      <c r="CQ72" s="41"/>
      <c r="CR72" s="41"/>
      <c r="CS72" s="41"/>
      <c r="CT72" s="41"/>
      <c r="CU72" s="41"/>
      <c r="CV72" s="34">
        <f t="shared" si="156"/>
        <v>0</v>
      </c>
      <c r="CW72" s="41"/>
      <c r="CX72" s="41"/>
      <c r="CY72" s="34">
        <f t="shared" si="131"/>
        <v>0</v>
      </c>
      <c r="CZ72" s="41"/>
      <c r="DA72" s="34">
        <f t="shared" si="132"/>
        <v>0</v>
      </c>
      <c r="DB72" s="41"/>
      <c r="DC72" s="41"/>
      <c r="DD72" s="41"/>
      <c r="DE72" s="41"/>
      <c r="DF72" s="41"/>
      <c r="DG72" s="34">
        <f t="shared" si="133"/>
        <v>0</v>
      </c>
      <c r="DH72" s="34">
        <f t="shared" si="134"/>
        <v>0</v>
      </c>
      <c r="DI72" s="69" t="str">
        <f t="shared" si="114"/>
        <v/>
      </c>
      <c r="DJ72" s="35"/>
      <c r="DK72" s="41"/>
      <c r="DL72" s="41"/>
      <c r="DM72" s="41"/>
      <c r="DN72" s="41"/>
      <c r="DO72" s="41"/>
      <c r="DP72" s="34">
        <f t="shared" si="135"/>
        <v>0</v>
      </c>
      <c r="DQ72" s="41"/>
      <c r="DR72" s="41"/>
      <c r="DS72" s="41"/>
      <c r="DT72" s="41"/>
      <c r="DU72" s="41"/>
      <c r="DV72" s="41"/>
      <c r="DW72" s="41"/>
      <c r="DX72" s="41"/>
      <c r="DY72" s="41"/>
      <c r="DZ72" s="41"/>
      <c r="EA72" s="41"/>
      <c r="EB72" s="41"/>
      <c r="EC72" s="34">
        <f t="shared" si="136"/>
        <v>0</v>
      </c>
      <c r="ED72" s="36">
        <f t="shared" si="137"/>
        <v>0</v>
      </c>
      <c r="EE72" s="69" t="str">
        <f t="shared" si="116"/>
        <v/>
      </c>
      <c r="EF72" s="32"/>
    </row>
    <row r="73" spans="1:136" s="32" customFormat="1" ht="15.75" customHeight="1" x14ac:dyDescent="0.25">
      <c r="B73" s="42">
        <v>14</v>
      </c>
      <c r="C73" s="16" t="s">
        <v>113</v>
      </c>
      <c r="D73" s="1"/>
      <c r="E73" s="51"/>
      <c r="F73" s="51"/>
      <c r="G73" s="51"/>
      <c r="H73" s="51"/>
      <c r="I73" s="51"/>
      <c r="J73" s="51"/>
      <c r="K73" s="51"/>
      <c r="L73" s="51"/>
      <c r="M73" s="51"/>
      <c r="N73" s="51"/>
      <c r="O73" s="51"/>
      <c r="P73" s="34">
        <f>SUM(E73:O73)</f>
        <v>0</v>
      </c>
      <c r="Q73" s="51"/>
      <c r="R73" s="51"/>
      <c r="S73" s="51"/>
      <c r="T73" s="34">
        <f>SUM(Q73:S73)</f>
        <v>0</v>
      </c>
      <c r="U73" s="51"/>
      <c r="V73" s="51"/>
      <c r="W73" s="51"/>
      <c r="X73" s="51"/>
      <c r="Y73" s="51"/>
      <c r="Z73" s="34">
        <f t="shared" si="144"/>
        <v>0</v>
      </c>
      <c r="AA73" s="34">
        <f t="shared" si="127"/>
        <v>0</v>
      </c>
      <c r="AB73" s="69" t="str">
        <f t="shared" si="110"/>
        <v/>
      </c>
      <c r="AC73" s="35"/>
      <c r="AD73" s="51"/>
      <c r="AE73" s="51"/>
      <c r="AF73" s="51"/>
      <c r="AG73" s="51"/>
      <c r="AH73" s="51"/>
      <c r="AI73" s="34">
        <f t="shared" si="145"/>
        <v>0</v>
      </c>
      <c r="AJ73" s="51"/>
      <c r="AK73" s="51"/>
      <c r="AL73" s="51"/>
      <c r="AM73" s="51"/>
      <c r="AN73" s="51"/>
      <c r="AO73" s="34">
        <f>SUM(AJ73:AN73)</f>
        <v>0</v>
      </c>
      <c r="AP73" s="51"/>
      <c r="AQ73" s="51"/>
      <c r="AR73" s="51"/>
      <c r="AS73" s="51"/>
      <c r="AT73" s="51"/>
      <c r="AU73" s="34">
        <f>SUM(AP73:AT73)</f>
        <v>0</v>
      </c>
      <c r="AV73" s="51"/>
      <c r="AW73" s="51"/>
      <c r="AX73" s="51"/>
      <c r="AY73" s="51"/>
      <c r="AZ73" s="51"/>
      <c r="BA73" s="34">
        <f t="shared" si="148"/>
        <v>0</v>
      </c>
      <c r="BB73" s="34">
        <f>SUM(AI73,AO73,AU73,BA73)</f>
        <v>0</v>
      </c>
      <c r="BC73" s="69" t="str">
        <f t="shared" si="111"/>
        <v/>
      </c>
      <c r="BD73" s="35"/>
      <c r="BE73" s="51"/>
      <c r="BF73" s="51"/>
      <c r="BG73" s="51"/>
      <c r="BH73" s="51"/>
      <c r="BI73" s="51"/>
      <c r="BJ73" s="51"/>
      <c r="BK73" s="34">
        <f t="shared" si="150"/>
        <v>0</v>
      </c>
      <c r="BL73" s="51"/>
      <c r="BM73" s="51"/>
      <c r="BN73" s="51"/>
      <c r="BO73" s="51"/>
      <c r="BP73" s="51">
        <v>3.8</v>
      </c>
      <c r="BQ73" s="34">
        <f t="shared" si="128"/>
        <v>3.8</v>
      </c>
      <c r="BR73" s="51"/>
      <c r="BS73" s="51"/>
      <c r="BT73" s="51"/>
      <c r="BU73" s="51"/>
      <c r="BV73" s="51"/>
      <c r="BW73" s="34">
        <f>SUM(BR73:BV73)</f>
        <v>0</v>
      </c>
      <c r="BX73" s="51"/>
      <c r="BY73" s="34">
        <f t="shared" si="129"/>
        <v>0</v>
      </c>
      <c r="BZ73" s="51"/>
      <c r="CA73" s="51"/>
      <c r="CB73" s="51"/>
      <c r="CC73" s="51"/>
      <c r="CD73" s="51"/>
      <c r="CE73" s="34">
        <f>SUM(BZ73:CD73)</f>
        <v>0</v>
      </c>
      <c r="CF73" s="34">
        <f t="shared" si="130"/>
        <v>3.8</v>
      </c>
      <c r="CG73" s="69">
        <f t="shared" si="113"/>
        <v>4.1062847057586317E-4</v>
      </c>
      <c r="CH73" s="35"/>
      <c r="CI73" s="51"/>
      <c r="CJ73" s="51"/>
      <c r="CK73" s="51"/>
      <c r="CL73" s="51"/>
      <c r="CM73" s="51"/>
      <c r="CN73" s="51"/>
      <c r="CO73" s="34">
        <f t="shared" si="155"/>
        <v>0</v>
      </c>
      <c r="CP73" s="51"/>
      <c r="CQ73" s="51"/>
      <c r="CR73" s="51"/>
      <c r="CS73" s="51"/>
      <c r="CT73" s="51"/>
      <c r="CU73" s="51"/>
      <c r="CV73" s="34">
        <f t="shared" si="156"/>
        <v>0</v>
      </c>
      <c r="CW73" s="51"/>
      <c r="CX73" s="51">
        <v>1.29</v>
      </c>
      <c r="CY73" s="34">
        <f t="shared" si="131"/>
        <v>1.29</v>
      </c>
      <c r="CZ73" s="51"/>
      <c r="DA73" s="34">
        <f t="shared" si="132"/>
        <v>0</v>
      </c>
      <c r="DB73" s="51"/>
      <c r="DC73" s="51"/>
      <c r="DD73" s="51"/>
      <c r="DE73" s="51"/>
      <c r="DF73" s="51"/>
      <c r="DG73" s="34">
        <f t="shared" si="133"/>
        <v>0</v>
      </c>
      <c r="DH73" s="34">
        <f t="shared" si="134"/>
        <v>1.29</v>
      </c>
      <c r="DI73" s="69">
        <f t="shared" si="114"/>
        <v>1.0764677929601417E-4</v>
      </c>
      <c r="DJ73" s="35"/>
      <c r="DK73" s="51"/>
      <c r="DL73" s="51"/>
      <c r="DM73" s="51"/>
      <c r="DN73" s="51"/>
      <c r="DO73" s="51"/>
      <c r="DP73" s="34">
        <f t="shared" si="135"/>
        <v>0</v>
      </c>
      <c r="DQ73" s="51"/>
      <c r="DR73" s="51"/>
      <c r="DS73" s="51"/>
      <c r="DT73" s="51"/>
      <c r="DU73" s="51"/>
      <c r="DV73" s="51"/>
      <c r="DW73" s="51"/>
      <c r="DX73" s="51"/>
      <c r="DY73" s="51"/>
      <c r="DZ73" s="51"/>
      <c r="EA73" s="51"/>
      <c r="EB73" s="51"/>
      <c r="EC73" s="34">
        <f t="shared" si="136"/>
        <v>0</v>
      </c>
      <c r="ED73" s="36">
        <f t="shared" si="137"/>
        <v>0</v>
      </c>
      <c r="EE73" s="69" t="str">
        <f t="shared" si="116"/>
        <v/>
      </c>
    </row>
    <row r="74" spans="1:136" s="32" customFormat="1" ht="15.75" customHeight="1" x14ac:dyDescent="0.25">
      <c r="B74" s="42"/>
      <c r="C74" s="16" t="s">
        <v>62</v>
      </c>
      <c r="D74" s="1"/>
      <c r="E74" s="51"/>
      <c r="F74" s="51"/>
      <c r="G74" s="51"/>
      <c r="H74" s="51"/>
      <c r="I74" s="51"/>
      <c r="J74" s="51"/>
      <c r="K74" s="51"/>
      <c r="L74" s="51"/>
      <c r="M74" s="51"/>
      <c r="N74" s="51"/>
      <c r="O74" s="51"/>
      <c r="P74" s="34">
        <f t="shared" si="142"/>
        <v>0</v>
      </c>
      <c r="Q74" s="51"/>
      <c r="R74" s="51"/>
      <c r="S74" s="51"/>
      <c r="T74" s="34">
        <f t="shared" si="143"/>
        <v>0</v>
      </c>
      <c r="U74" s="51"/>
      <c r="V74" s="51"/>
      <c r="W74" s="51"/>
      <c r="X74" s="51"/>
      <c r="Y74" s="51"/>
      <c r="Z74" s="34">
        <f t="shared" ref="Z74:Z80" si="161">SUM(U74:Y74)</f>
        <v>0</v>
      </c>
      <c r="AA74" s="34">
        <f t="shared" si="127"/>
        <v>0</v>
      </c>
      <c r="AB74" s="69" t="str">
        <f t="shared" si="110"/>
        <v/>
      </c>
      <c r="AC74" s="35"/>
      <c r="AD74" s="51"/>
      <c r="AE74" s="51"/>
      <c r="AF74" s="51"/>
      <c r="AG74" s="51"/>
      <c r="AH74" s="51"/>
      <c r="AI74" s="34">
        <f t="shared" ref="AI74:AI80" si="162">SUM(AD74:AH74)</f>
        <v>0</v>
      </c>
      <c r="AJ74" s="51"/>
      <c r="AK74" s="51"/>
      <c r="AL74" s="51"/>
      <c r="AM74" s="51"/>
      <c r="AN74" s="51"/>
      <c r="AO74" s="34">
        <f t="shared" si="146"/>
        <v>0</v>
      </c>
      <c r="AP74" s="51"/>
      <c r="AQ74" s="51"/>
      <c r="AR74" s="51"/>
      <c r="AS74" s="51"/>
      <c r="AT74" s="51"/>
      <c r="AU74" s="34">
        <f t="shared" si="147"/>
        <v>0</v>
      </c>
      <c r="AV74" s="51"/>
      <c r="AW74" s="51"/>
      <c r="AX74" s="51"/>
      <c r="AY74" s="51"/>
      <c r="AZ74" s="51"/>
      <c r="BA74" s="34">
        <f t="shared" ref="BA74:BA80" si="163">SUM(AV74:AZ74)</f>
        <v>0</v>
      </c>
      <c r="BB74" s="34">
        <f t="shared" si="149"/>
        <v>0</v>
      </c>
      <c r="BC74" s="69" t="str">
        <f t="shared" si="111"/>
        <v/>
      </c>
      <c r="BD74" s="35"/>
      <c r="BE74" s="51"/>
      <c r="BF74" s="51"/>
      <c r="BG74" s="51"/>
      <c r="BH74" s="51"/>
      <c r="BI74" s="51"/>
      <c r="BJ74" s="51"/>
      <c r="BK74" s="34">
        <f t="shared" ref="BK74:BK80" si="164">SUM(BE74:BJ74)</f>
        <v>0</v>
      </c>
      <c r="BL74" s="51"/>
      <c r="BM74" s="51"/>
      <c r="BN74" s="51">
        <v>1.3858200000000001</v>
      </c>
      <c r="BO74" s="51"/>
      <c r="BP74" s="51"/>
      <c r="BQ74" s="34">
        <f t="shared" si="128"/>
        <v>1.3858200000000001</v>
      </c>
      <c r="BR74" s="51"/>
      <c r="BS74" s="51"/>
      <c r="BT74" s="51"/>
      <c r="BU74" s="51"/>
      <c r="BV74" s="51"/>
      <c r="BW74" s="34">
        <f t="shared" si="151"/>
        <v>0</v>
      </c>
      <c r="BX74" s="51"/>
      <c r="BY74" s="34">
        <f t="shared" si="129"/>
        <v>0</v>
      </c>
      <c r="BZ74" s="51"/>
      <c r="CA74" s="51"/>
      <c r="CB74" s="51"/>
      <c r="CC74" s="51"/>
      <c r="CD74" s="51"/>
      <c r="CE74" s="34">
        <f t="shared" si="152"/>
        <v>0</v>
      </c>
      <c r="CF74" s="34">
        <f t="shared" si="130"/>
        <v>1.3858200000000001</v>
      </c>
      <c r="CG74" s="69">
        <f t="shared" si="113"/>
        <v>1.4975188081406388E-4</v>
      </c>
      <c r="CH74" s="35"/>
      <c r="CI74" s="51"/>
      <c r="CJ74" s="51"/>
      <c r="CK74" s="51"/>
      <c r="CL74" s="51"/>
      <c r="CM74" s="51"/>
      <c r="CN74" s="51"/>
      <c r="CO74" s="34">
        <f t="shared" ref="CO74:CO80" si="165">SUM(CI74:CN74)</f>
        <v>0</v>
      </c>
      <c r="CP74" s="51"/>
      <c r="CQ74" s="51"/>
      <c r="CR74" s="51"/>
      <c r="CS74" s="51"/>
      <c r="CT74" s="51"/>
      <c r="CU74" s="51"/>
      <c r="CV74" s="34">
        <f t="shared" ref="CV74:CV80" si="166">SUM(CP74:CU74)</f>
        <v>0</v>
      </c>
      <c r="CW74" s="51"/>
      <c r="CX74" s="51"/>
      <c r="CY74" s="34">
        <f t="shared" si="131"/>
        <v>0</v>
      </c>
      <c r="CZ74" s="51"/>
      <c r="DA74" s="34">
        <f t="shared" si="132"/>
        <v>0</v>
      </c>
      <c r="DB74" s="51"/>
      <c r="DC74" s="51"/>
      <c r="DD74" s="51"/>
      <c r="DE74" s="51"/>
      <c r="DF74" s="51"/>
      <c r="DG74" s="34">
        <f t="shared" si="133"/>
        <v>0</v>
      </c>
      <c r="DH74" s="34">
        <f t="shared" si="134"/>
        <v>0</v>
      </c>
      <c r="DI74" s="69" t="str">
        <f t="shared" si="114"/>
        <v/>
      </c>
      <c r="DJ74" s="35"/>
      <c r="DK74" s="51"/>
      <c r="DL74" s="51"/>
      <c r="DM74" s="51"/>
      <c r="DN74" s="51"/>
      <c r="DO74" s="51"/>
      <c r="DP74" s="34">
        <f t="shared" si="135"/>
        <v>0</v>
      </c>
      <c r="DQ74" s="51"/>
      <c r="DR74" s="51"/>
      <c r="DS74" s="51"/>
      <c r="DT74" s="51"/>
      <c r="DU74" s="51"/>
      <c r="DV74" s="51"/>
      <c r="DW74" s="51"/>
      <c r="DX74" s="51"/>
      <c r="DY74" s="51"/>
      <c r="DZ74" s="51"/>
      <c r="EA74" s="51"/>
      <c r="EB74" s="51"/>
      <c r="EC74" s="34">
        <f t="shared" si="136"/>
        <v>0</v>
      </c>
      <c r="ED74" s="36">
        <f t="shared" si="137"/>
        <v>0</v>
      </c>
      <c r="EE74" s="69" t="str">
        <f t="shared" si="116"/>
        <v/>
      </c>
    </row>
    <row r="75" spans="1:136" s="32" customFormat="1" ht="15.75" customHeight="1" x14ac:dyDescent="0.25">
      <c r="B75" s="42"/>
      <c r="C75" s="16" t="s">
        <v>63</v>
      </c>
      <c r="D75" s="1"/>
      <c r="E75" s="51"/>
      <c r="F75" s="51"/>
      <c r="G75" s="51"/>
      <c r="H75" s="51"/>
      <c r="I75" s="51"/>
      <c r="J75" s="51"/>
      <c r="K75" s="51"/>
      <c r="L75" s="51"/>
      <c r="M75" s="51"/>
      <c r="N75" s="51"/>
      <c r="O75" s="51"/>
      <c r="P75" s="34">
        <f t="shared" ref="P75:P80" si="167">SUM(E75:O75)</f>
        <v>0</v>
      </c>
      <c r="Q75" s="51"/>
      <c r="R75" s="51"/>
      <c r="S75" s="51"/>
      <c r="T75" s="34">
        <f t="shared" ref="T75:T80" si="168">SUM(Q75:S75)</f>
        <v>0</v>
      </c>
      <c r="U75" s="51"/>
      <c r="V75" s="51"/>
      <c r="W75" s="51"/>
      <c r="X75" s="51"/>
      <c r="Y75" s="51"/>
      <c r="Z75" s="34">
        <f t="shared" si="161"/>
        <v>0</v>
      </c>
      <c r="AA75" s="34">
        <f t="shared" si="127"/>
        <v>0</v>
      </c>
      <c r="AB75" s="69" t="str">
        <f t="shared" si="110"/>
        <v/>
      </c>
      <c r="AC75" s="35"/>
      <c r="AD75" s="51"/>
      <c r="AE75" s="51"/>
      <c r="AF75" s="51"/>
      <c r="AG75" s="51"/>
      <c r="AH75" s="51">
        <v>1.05</v>
      </c>
      <c r="AI75" s="34">
        <f t="shared" si="162"/>
        <v>1.05</v>
      </c>
      <c r="AJ75" s="51"/>
      <c r="AK75" s="51"/>
      <c r="AL75" s="51"/>
      <c r="AM75" s="51"/>
      <c r="AN75" s="51"/>
      <c r="AO75" s="34">
        <f t="shared" ref="AO75:AO80" si="169">SUM(AJ75:AN75)</f>
        <v>0</v>
      </c>
      <c r="AP75" s="51"/>
      <c r="AQ75" s="51"/>
      <c r="AR75" s="51"/>
      <c r="AS75" s="51"/>
      <c r="AT75" s="51"/>
      <c r="AU75" s="34">
        <f t="shared" ref="AU75:AU80" si="170">SUM(AP75:AT75)</f>
        <v>0</v>
      </c>
      <c r="AV75" s="51"/>
      <c r="AW75" s="51"/>
      <c r="AX75" s="51"/>
      <c r="AY75" s="51"/>
      <c r="AZ75" s="51"/>
      <c r="BA75" s="34">
        <f t="shared" si="163"/>
        <v>0</v>
      </c>
      <c r="BB75" s="34">
        <f t="shared" ref="BB75:BB80" si="171">SUM(AI75,AO75,AU75,BA75)</f>
        <v>1.05</v>
      </c>
      <c r="BC75" s="69">
        <f t="shared" si="111"/>
        <v>1.4196880559105599E-4</v>
      </c>
      <c r="BD75" s="35"/>
      <c r="BE75" s="51">
        <v>0.1</v>
      </c>
      <c r="BF75" s="51"/>
      <c r="BG75" s="51">
        <v>1</v>
      </c>
      <c r="BH75" s="51"/>
      <c r="BI75" s="51"/>
      <c r="BJ75" s="51"/>
      <c r="BK75" s="34">
        <f t="shared" si="164"/>
        <v>1.1000000000000001</v>
      </c>
      <c r="BL75" s="51">
        <v>2.5</v>
      </c>
      <c r="BM75" s="51">
        <v>2.5</v>
      </c>
      <c r="BN75" s="51"/>
      <c r="BO75" s="51"/>
      <c r="BP75" s="51"/>
      <c r="BQ75" s="34">
        <f t="shared" si="128"/>
        <v>5</v>
      </c>
      <c r="BR75" s="51"/>
      <c r="BS75" s="51"/>
      <c r="BT75" s="51"/>
      <c r="BU75" s="51"/>
      <c r="BV75" s="51"/>
      <c r="BW75" s="34">
        <f t="shared" ref="BW75:BW80" si="172">SUM(BR75:BV75)</f>
        <v>0</v>
      </c>
      <c r="BX75" s="51"/>
      <c r="BY75" s="34">
        <f t="shared" si="129"/>
        <v>0</v>
      </c>
      <c r="BZ75" s="51"/>
      <c r="CA75" s="51"/>
      <c r="CB75" s="51"/>
      <c r="CC75" s="51"/>
      <c r="CD75" s="51"/>
      <c r="CE75" s="34">
        <f t="shared" si="152"/>
        <v>0</v>
      </c>
      <c r="CF75" s="34">
        <f t="shared" si="130"/>
        <v>6.1</v>
      </c>
      <c r="CG75" s="69">
        <f t="shared" si="113"/>
        <v>6.5916675539809616E-4</v>
      </c>
      <c r="CH75" s="35"/>
      <c r="CI75" s="51"/>
      <c r="CJ75" s="51"/>
      <c r="CK75" s="51"/>
      <c r="CL75" s="51"/>
      <c r="CM75" s="51"/>
      <c r="CN75" s="51"/>
      <c r="CO75" s="34">
        <f t="shared" si="165"/>
        <v>0</v>
      </c>
      <c r="CP75" s="51"/>
      <c r="CQ75" s="51"/>
      <c r="CR75" s="51"/>
      <c r="CS75" s="51"/>
      <c r="CT75" s="51"/>
      <c r="CU75" s="51"/>
      <c r="CV75" s="34">
        <f t="shared" si="166"/>
        <v>0</v>
      </c>
      <c r="CW75" s="51"/>
      <c r="CX75" s="51"/>
      <c r="CY75" s="34">
        <f t="shared" si="131"/>
        <v>0</v>
      </c>
      <c r="CZ75" s="51"/>
      <c r="DA75" s="34">
        <f t="shared" si="132"/>
        <v>0</v>
      </c>
      <c r="DB75" s="51"/>
      <c r="DC75" s="51"/>
      <c r="DD75" s="51"/>
      <c r="DE75" s="51"/>
      <c r="DF75" s="51"/>
      <c r="DG75" s="34">
        <f t="shared" si="133"/>
        <v>0</v>
      </c>
      <c r="DH75" s="34">
        <f t="shared" si="134"/>
        <v>0</v>
      </c>
      <c r="DI75" s="69" t="str">
        <f t="shared" si="114"/>
        <v/>
      </c>
      <c r="DJ75" s="35"/>
      <c r="DK75" s="51"/>
      <c r="DL75" s="51"/>
      <c r="DM75" s="51"/>
      <c r="DN75" s="51"/>
      <c r="DO75" s="51"/>
      <c r="DP75" s="34">
        <f t="shared" si="135"/>
        <v>0</v>
      </c>
      <c r="DQ75" s="51"/>
      <c r="DR75" s="51"/>
      <c r="DS75" s="51"/>
      <c r="DT75" s="51"/>
      <c r="DU75" s="51"/>
      <c r="DV75" s="51"/>
      <c r="DW75" s="51"/>
      <c r="DX75" s="51"/>
      <c r="DY75" s="51"/>
      <c r="DZ75" s="51"/>
      <c r="EA75" s="51"/>
      <c r="EB75" s="51"/>
      <c r="EC75" s="34">
        <f t="shared" si="136"/>
        <v>0</v>
      </c>
      <c r="ED75" s="36">
        <f t="shared" si="137"/>
        <v>0</v>
      </c>
      <c r="EE75" s="69" t="str">
        <f t="shared" si="116"/>
        <v/>
      </c>
    </row>
    <row r="76" spans="1:136" s="32" customFormat="1" ht="15.75" customHeight="1" x14ac:dyDescent="0.25">
      <c r="B76" s="42"/>
      <c r="C76" s="15" t="s">
        <v>138</v>
      </c>
      <c r="D76" s="1"/>
      <c r="E76" s="41"/>
      <c r="F76" s="41"/>
      <c r="G76" s="41"/>
      <c r="H76" s="41"/>
      <c r="I76" s="41"/>
      <c r="J76" s="41"/>
      <c r="K76" s="41"/>
      <c r="L76" s="41"/>
      <c r="M76" s="41"/>
      <c r="N76" s="41"/>
      <c r="O76" s="41"/>
      <c r="P76" s="34">
        <f t="shared" si="167"/>
        <v>0</v>
      </c>
      <c r="Q76" s="41"/>
      <c r="R76" s="41"/>
      <c r="S76" s="41"/>
      <c r="T76" s="34">
        <f t="shared" si="168"/>
        <v>0</v>
      </c>
      <c r="U76" s="41"/>
      <c r="V76" s="41"/>
      <c r="W76" s="41"/>
      <c r="X76" s="41"/>
      <c r="Y76" s="41"/>
      <c r="Z76" s="34">
        <f t="shared" si="161"/>
        <v>0</v>
      </c>
      <c r="AA76" s="34">
        <f t="shared" si="127"/>
        <v>0</v>
      </c>
      <c r="AB76" s="69" t="str">
        <f t="shared" si="110"/>
        <v/>
      </c>
      <c r="AC76" s="35"/>
      <c r="AD76" s="41"/>
      <c r="AE76" s="41"/>
      <c r="AF76" s="41"/>
      <c r="AG76" s="41"/>
      <c r="AH76" s="41"/>
      <c r="AI76" s="34">
        <f t="shared" si="162"/>
        <v>0</v>
      </c>
      <c r="AJ76" s="41"/>
      <c r="AK76" s="41"/>
      <c r="AL76" s="41"/>
      <c r="AM76" s="41"/>
      <c r="AN76" s="41"/>
      <c r="AO76" s="34">
        <f t="shared" si="169"/>
        <v>0</v>
      </c>
      <c r="AP76" s="41"/>
      <c r="AQ76" s="41"/>
      <c r="AR76" s="41"/>
      <c r="AS76" s="41"/>
      <c r="AT76" s="41"/>
      <c r="AU76" s="34">
        <f t="shared" si="170"/>
        <v>0</v>
      </c>
      <c r="AV76" s="41"/>
      <c r="AW76" s="41"/>
      <c r="AX76" s="41"/>
      <c r="AY76" s="41"/>
      <c r="AZ76" s="41"/>
      <c r="BA76" s="34">
        <f t="shared" si="163"/>
        <v>0</v>
      </c>
      <c r="BB76" s="34">
        <f t="shared" si="171"/>
        <v>0</v>
      </c>
      <c r="BC76" s="69" t="str">
        <f t="shared" si="111"/>
        <v/>
      </c>
      <c r="BD76" s="35"/>
      <c r="BE76" s="41"/>
      <c r="BF76" s="41"/>
      <c r="BG76" s="41"/>
      <c r="BH76" s="41"/>
      <c r="BI76" s="41"/>
      <c r="BJ76" s="41"/>
      <c r="BK76" s="34">
        <f t="shared" si="164"/>
        <v>0</v>
      </c>
      <c r="BL76" s="41"/>
      <c r="BM76" s="41"/>
      <c r="BN76" s="41"/>
      <c r="BO76" s="41"/>
      <c r="BP76" s="41"/>
      <c r="BQ76" s="34">
        <f t="shared" si="128"/>
        <v>0</v>
      </c>
      <c r="BR76" s="41"/>
      <c r="BS76" s="41"/>
      <c r="BT76" s="41"/>
      <c r="BU76" s="41"/>
      <c r="BV76" s="41"/>
      <c r="BW76" s="34">
        <f t="shared" si="172"/>
        <v>0</v>
      </c>
      <c r="BX76" s="41"/>
      <c r="BY76" s="34">
        <f t="shared" ref="BY76" si="173">SUM(BX76)</f>
        <v>0</v>
      </c>
      <c r="BZ76" s="41"/>
      <c r="CA76" s="41"/>
      <c r="CB76" s="41"/>
      <c r="CC76" s="41"/>
      <c r="CD76" s="41"/>
      <c r="CE76" s="34">
        <f>SUM(BZ76:CD76)</f>
        <v>0</v>
      </c>
      <c r="CF76" s="34">
        <f t="shared" si="130"/>
        <v>0</v>
      </c>
      <c r="CG76" s="69" t="str">
        <f t="shared" si="113"/>
        <v/>
      </c>
      <c r="CH76" s="35"/>
      <c r="CI76" s="41"/>
      <c r="CJ76" s="41"/>
      <c r="CK76" s="41"/>
      <c r="CL76" s="41"/>
      <c r="CM76" s="41"/>
      <c r="CN76" s="41"/>
      <c r="CO76" s="34">
        <f t="shared" si="165"/>
        <v>0</v>
      </c>
      <c r="CP76" s="41"/>
      <c r="CQ76" s="41"/>
      <c r="CR76" s="41"/>
      <c r="CS76" s="41"/>
      <c r="CT76" s="41"/>
      <c r="CU76" s="41"/>
      <c r="CV76" s="34">
        <f t="shared" si="166"/>
        <v>0</v>
      </c>
      <c r="CW76" s="41">
        <v>30</v>
      </c>
      <c r="CX76" s="41"/>
      <c r="CY76" s="34">
        <f t="shared" si="131"/>
        <v>30</v>
      </c>
      <c r="CZ76" s="41"/>
      <c r="DA76" s="34">
        <f t="shared" si="132"/>
        <v>0</v>
      </c>
      <c r="DB76" s="41"/>
      <c r="DC76" s="41"/>
      <c r="DD76" s="41"/>
      <c r="DE76" s="41"/>
      <c r="DF76" s="41"/>
      <c r="DG76" s="34">
        <f t="shared" si="133"/>
        <v>0</v>
      </c>
      <c r="DH76" s="34">
        <f t="shared" si="134"/>
        <v>30</v>
      </c>
      <c r="DI76" s="69">
        <f t="shared" si="114"/>
        <v>2.5034134720003294E-3</v>
      </c>
      <c r="DJ76" s="35"/>
      <c r="DK76" s="41"/>
      <c r="DL76" s="41"/>
      <c r="DM76" s="41"/>
      <c r="DN76" s="41"/>
      <c r="DO76" s="41"/>
      <c r="DP76" s="34">
        <f t="shared" si="135"/>
        <v>0</v>
      </c>
      <c r="DQ76" s="41"/>
      <c r="DR76" s="41"/>
      <c r="DS76" s="41"/>
      <c r="DT76" s="41"/>
      <c r="DU76" s="41"/>
      <c r="DV76" s="41"/>
      <c r="DW76" s="41"/>
      <c r="DX76" s="41"/>
      <c r="DY76" s="41"/>
      <c r="DZ76" s="41"/>
      <c r="EA76" s="41"/>
      <c r="EB76" s="41"/>
      <c r="EC76" s="34">
        <f t="shared" si="136"/>
        <v>0</v>
      </c>
      <c r="ED76" s="36">
        <f t="shared" si="137"/>
        <v>0</v>
      </c>
      <c r="EE76" s="69" t="str">
        <f t="shared" si="116"/>
        <v/>
      </c>
    </row>
    <row r="77" spans="1:136" s="32" customFormat="1" ht="15.75" customHeight="1" x14ac:dyDescent="0.25">
      <c r="B77" s="42"/>
      <c r="C77" s="15" t="s">
        <v>125</v>
      </c>
      <c r="D77" s="1"/>
      <c r="E77" s="41"/>
      <c r="F77" s="41"/>
      <c r="G77" s="41"/>
      <c r="H77" s="41"/>
      <c r="I77" s="41"/>
      <c r="J77" s="41"/>
      <c r="K77" s="41"/>
      <c r="L77" s="41"/>
      <c r="M77" s="41"/>
      <c r="N77" s="41"/>
      <c r="O77" s="41"/>
      <c r="P77" s="34">
        <f t="shared" si="167"/>
        <v>0</v>
      </c>
      <c r="Q77" s="41"/>
      <c r="R77" s="41"/>
      <c r="S77" s="41"/>
      <c r="T77" s="34">
        <f t="shared" si="168"/>
        <v>0</v>
      </c>
      <c r="U77" s="41"/>
      <c r="V77" s="41"/>
      <c r="W77" s="41"/>
      <c r="X77" s="41"/>
      <c r="Y77" s="41"/>
      <c r="Z77" s="34">
        <f t="shared" si="161"/>
        <v>0</v>
      </c>
      <c r="AA77" s="34">
        <f t="shared" si="127"/>
        <v>0</v>
      </c>
      <c r="AB77" s="69" t="str">
        <f t="shared" si="110"/>
        <v/>
      </c>
      <c r="AC77" s="35"/>
      <c r="AD77" s="41"/>
      <c r="AE77" s="41"/>
      <c r="AF77" s="41"/>
      <c r="AG77" s="41"/>
      <c r="AH77" s="41"/>
      <c r="AI77" s="34">
        <f t="shared" si="162"/>
        <v>0</v>
      </c>
      <c r="AJ77" s="41"/>
      <c r="AK77" s="41"/>
      <c r="AL77" s="41"/>
      <c r="AM77" s="41"/>
      <c r="AN77" s="41"/>
      <c r="AO77" s="34">
        <f t="shared" si="169"/>
        <v>0</v>
      </c>
      <c r="AP77" s="41"/>
      <c r="AQ77" s="41"/>
      <c r="AR77" s="41"/>
      <c r="AS77" s="41"/>
      <c r="AT77" s="41"/>
      <c r="AU77" s="34">
        <f t="shared" si="170"/>
        <v>0</v>
      </c>
      <c r="AV77" s="41"/>
      <c r="AW77" s="41"/>
      <c r="AX77" s="41"/>
      <c r="AY77" s="41"/>
      <c r="AZ77" s="41"/>
      <c r="BA77" s="34">
        <f t="shared" si="163"/>
        <v>0</v>
      </c>
      <c r="BB77" s="34">
        <f t="shared" si="171"/>
        <v>0</v>
      </c>
      <c r="BC77" s="69" t="str">
        <f t="shared" si="111"/>
        <v/>
      </c>
      <c r="BD77" s="35"/>
      <c r="BE77" s="41"/>
      <c r="BF77" s="41"/>
      <c r="BG77" s="41"/>
      <c r="BH77" s="41"/>
      <c r="BI77" s="41"/>
      <c r="BJ77" s="41"/>
      <c r="BK77" s="34">
        <f t="shared" si="164"/>
        <v>0</v>
      </c>
      <c r="BL77" s="41"/>
      <c r="BM77" s="41"/>
      <c r="BN77" s="41"/>
      <c r="BO77" s="41"/>
      <c r="BP77" s="41"/>
      <c r="BQ77" s="34">
        <f t="shared" ref="BQ77:BQ79" si="174">SUM(BL77:BP77)</f>
        <v>0</v>
      </c>
      <c r="BR77" s="41"/>
      <c r="BS77" s="41"/>
      <c r="BT77" s="41"/>
      <c r="BU77" s="41"/>
      <c r="BV77" s="41"/>
      <c r="BW77" s="34">
        <f t="shared" si="172"/>
        <v>0</v>
      </c>
      <c r="BX77" s="41"/>
      <c r="BY77" s="34">
        <f t="shared" si="129"/>
        <v>0</v>
      </c>
      <c r="BZ77" s="41"/>
      <c r="CA77" s="41"/>
      <c r="CB77" s="41"/>
      <c r="CC77" s="41"/>
      <c r="CD77" s="41"/>
      <c r="CE77" s="34">
        <f>SUM(BZ77:CD77)</f>
        <v>0</v>
      </c>
      <c r="CF77" s="34">
        <f t="shared" si="130"/>
        <v>0</v>
      </c>
      <c r="CG77" s="69" t="str">
        <f t="shared" si="113"/>
        <v/>
      </c>
      <c r="CH77" s="35"/>
      <c r="CI77" s="41"/>
      <c r="CJ77" s="41"/>
      <c r="CK77" s="41"/>
      <c r="CL77" s="41"/>
      <c r="CM77" s="41"/>
      <c r="CN77" s="41">
        <v>5.0540000000000003</v>
      </c>
      <c r="CO77" s="34">
        <f t="shared" si="165"/>
        <v>5.0540000000000003</v>
      </c>
      <c r="CP77" s="41"/>
      <c r="CQ77" s="41"/>
      <c r="CR77" s="41"/>
      <c r="CS77" s="41"/>
      <c r="CT77" s="41"/>
      <c r="CU77" s="41"/>
      <c r="CV77" s="34">
        <f t="shared" si="166"/>
        <v>0</v>
      </c>
      <c r="CW77" s="41"/>
      <c r="CX77" s="41"/>
      <c r="CY77" s="34">
        <f t="shared" si="131"/>
        <v>0</v>
      </c>
      <c r="CZ77" s="41"/>
      <c r="DA77" s="34">
        <f t="shared" si="132"/>
        <v>0</v>
      </c>
      <c r="DB77" s="41"/>
      <c r="DC77" s="41"/>
      <c r="DD77" s="41"/>
      <c r="DE77" s="41"/>
      <c r="DF77" s="41"/>
      <c r="DG77" s="34">
        <f t="shared" ref="DG77:DG79" si="175">SUM(DB77:DF77)</f>
        <v>0</v>
      </c>
      <c r="DH77" s="34">
        <f t="shared" si="134"/>
        <v>5.0540000000000003</v>
      </c>
      <c r="DI77" s="69">
        <f t="shared" si="114"/>
        <v>4.2174172291632218E-4</v>
      </c>
      <c r="DJ77" s="35"/>
      <c r="DK77" s="41"/>
      <c r="DL77" s="41"/>
      <c r="DM77" s="41"/>
      <c r="DN77" s="41"/>
      <c r="DO77" s="41"/>
      <c r="DP77" s="34">
        <f t="shared" si="135"/>
        <v>0</v>
      </c>
      <c r="DQ77" s="41"/>
      <c r="DR77" s="41"/>
      <c r="DS77" s="41"/>
      <c r="DT77" s="41"/>
      <c r="DU77" s="41"/>
      <c r="DV77" s="41"/>
      <c r="DW77" s="41"/>
      <c r="DX77" s="41"/>
      <c r="DY77" s="41"/>
      <c r="DZ77" s="41"/>
      <c r="EA77" s="41"/>
      <c r="EB77" s="41"/>
      <c r="EC77" s="34">
        <f t="shared" ref="EC77:EC79" si="176">SUM(DQ77:EB77)</f>
        <v>0</v>
      </c>
      <c r="ED77" s="36">
        <f t="shared" si="137"/>
        <v>0</v>
      </c>
      <c r="EE77" s="69" t="str">
        <f t="shared" si="116"/>
        <v/>
      </c>
    </row>
    <row r="78" spans="1:136" s="32" customFormat="1" ht="15.75" customHeight="1" x14ac:dyDescent="0.25">
      <c r="B78" s="42"/>
      <c r="C78" s="15" t="s">
        <v>139</v>
      </c>
      <c r="D78" s="1"/>
      <c r="E78" s="41"/>
      <c r="F78" s="41"/>
      <c r="G78" s="41"/>
      <c r="H78" s="41"/>
      <c r="I78" s="41"/>
      <c r="J78" s="41"/>
      <c r="K78" s="41"/>
      <c r="L78" s="41"/>
      <c r="M78" s="41"/>
      <c r="N78" s="41"/>
      <c r="O78" s="41"/>
      <c r="P78" s="34">
        <f t="shared" si="167"/>
        <v>0</v>
      </c>
      <c r="Q78" s="41"/>
      <c r="R78" s="41"/>
      <c r="S78" s="41"/>
      <c r="T78" s="34">
        <f t="shared" si="168"/>
        <v>0</v>
      </c>
      <c r="U78" s="41"/>
      <c r="V78" s="41"/>
      <c r="W78" s="41"/>
      <c r="X78" s="41"/>
      <c r="Y78" s="41"/>
      <c r="Z78" s="34">
        <f t="shared" si="161"/>
        <v>0</v>
      </c>
      <c r="AA78" s="34">
        <f t="shared" si="127"/>
        <v>0</v>
      </c>
      <c r="AB78" s="69" t="str">
        <f t="shared" si="110"/>
        <v/>
      </c>
      <c r="AC78" s="35"/>
      <c r="AD78" s="41"/>
      <c r="AE78" s="41"/>
      <c r="AF78" s="41"/>
      <c r="AG78" s="41"/>
      <c r="AH78" s="41"/>
      <c r="AI78" s="34">
        <f t="shared" si="162"/>
        <v>0</v>
      </c>
      <c r="AJ78" s="41"/>
      <c r="AK78" s="41"/>
      <c r="AL78" s="41"/>
      <c r="AM78" s="41"/>
      <c r="AN78" s="41"/>
      <c r="AO78" s="34">
        <f t="shared" si="169"/>
        <v>0</v>
      </c>
      <c r="AP78" s="41"/>
      <c r="AQ78" s="41"/>
      <c r="AR78" s="41"/>
      <c r="AS78" s="41"/>
      <c r="AT78" s="41"/>
      <c r="AU78" s="34">
        <f t="shared" si="170"/>
        <v>0</v>
      </c>
      <c r="AV78" s="41"/>
      <c r="AW78" s="41"/>
      <c r="AX78" s="41"/>
      <c r="AY78" s="41"/>
      <c r="AZ78" s="41"/>
      <c r="BA78" s="34">
        <f t="shared" si="163"/>
        <v>0</v>
      </c>
      <c r="BB78" s="34">
        <f t="shared" si="171"/>
        <v>0</v>
      </c>
      <c r="BC78" s="69" t="str">
        <f t="shared" si="111"/>
        <v/>
      </c>
      <c r="BD78" s="35"/>
      <c r="BE78" s="41"/>
      <c r="BF78" s="41"/>
      <c r="BG78" s="41"/>
      <c r="BH78" s="41"/>
      <c r="BI78" s="41"/>
      <c r="BJ78" s="41"/>
      <c r="BK78" s="34">
        <f t="shared" si="164"/>
        <v>0</v>
      </c>
      <c r="BL78" s="41"/>
      <c r="BM78" s="41"/>
      <c r="BN78" s="41"/>
      <c r="BO78" s="41"/>
      <c r="BP78" s="41"/>
      <c r="BQ78" s="34">
        <f t="shared" si="174"/>
        <v>0</v>
      </c>
      <c r="BR78" s="41"/>
      <c r="BS78" s="41"/>
      <c r="BT78" s="41"/>
      <c r="BU78" s="41"/>
      <c r="BV78" s="41"/>
      <c r="BW78" s="34">
        <f t="shared" si="172"/>
        <v>0</v>
      </c>
      <c r="BX78" s="41"/>
      <c r="BY78" s="34">
        <f t="shared" ref="BY78" si="177">SUM(BX78)</f>
        <v>0</v>
      </c>
      <c r="BZ78" s="41"/>
      <c r="CA78" s="41"/>
      <c r="CB78" s="41"/>
      <c r="CC78" s="41"/>
      <c r="CD78" s="41"/>
      <c r="CE78" s="34">
        <f>SUM(BZ78:CD78)</f>
        <v>0</v>
      </c>
      <c r="CF78" s="34">
        <f t="shared" si="130"/>
        <v>0</v>
      </c>
      <c r="CG78" s="69" t="str">
        <f t="shared" si="113"/>
        <v/>
      </c>
      <c r="CH78" s="35"/>
      <c r="CI78" s="41"/>
      <c r="CJ78" s="41"/>
      <c r="CK78" s="41"/>
      <c r="CL78" s="41"/>
      <c r="CM78" s="41"/>
      <c r="CN78" s="41"/>
      <c r="CO78" s="34">
        <f t="shared" si="165"/>
        <v>0</v>
      </c>
      <c r="CP78" s="41">
        <v>5</v>
      </c>
      <c r="CQ78" s="41"/>
      <c r="CR78" s="41"/>
      <c r="CS78" s="41"/>
      <c r="CT78" s="41"/>
      <c r="CU78" s="41"/>
      <c r="CV78" s="34">
        <f t="shared" si="166"/>
        <v>5</v>
      </c>
      <c r="CW78" s="41">
        <v>5</v>
      </c>
      <c r="CX78" s="41"/>
      <c r="CY78" s="34">
        <f t="shared" si="131"/>
        <v>5</v>
      </c>
      <c r="CZ78" s="41"/>
      <c r="DA78" s="34">
        <f t="shared" si="132"/>
        <v>0</v>
      </c>
      <c r="DB78" s="41"/>
      <c r="DC78" s="41"/>
      <c r="DD78" s="41"/>
      <c r="DE78" s="41"/>
      <c r="DF78" s="41"/>
      <c r="DG78" s="34">
        <f t="shared" si="175"/>
        <v>0</v>
      </c>
      <c r="DH78" s="34">
        <f t="shared" si="134"/>
        <v>10</v>
      </c>
      <c r="DI78" s="69">
        <f t="shared" si="114"/>
        <v>8.3447115733344319E-4</v>
      </c>
      <c r="DJ78" s="35"/>
      <c r="DK78" s="41"/>
      <c r="DL78" s="41"/>
      <c r="DM78" s="41"/>
      <c r="DN78" s="41"/>
      <c r="DO78" s="41"/>
      <c r="DP78" s="34">
        <f t="shared" si="135"/>
        <v>0</v>
      </c>
      <c r="DQ78" s="41"/>
      <c r="DR78" s="41"/>
      <c r="DS78" s="41"/>
      <c r="DT78" s="41"/>
      <c r="DU78" s="41"/>
      <c r="DV78" s="41"/>
      <c r="DW78" s="41"/>
      <c r="DX78" s="41"/>
      <c r="DY78" s="41"/>
      <c r="DZ78" s="41"/>
      <c r="EA78" s="41"/>
      <c r="EB78" s="41"/>
      <c r="EC78" s="34">
        <f t="shared" si="176"/>
        <v>0</v>
      </c>
      <c r="ED78" s="36">
        <f t="shared" si="137"/>
        <v>0</v>
      </c>
      <c r="EE78" s="69" t="str">
        <f t="shared" si="116"/>
        <v/>
      </c>
    </row>
    <row r="79" spans="1:136" s="32" customFormat="1" ht="15.75" customHeight="1" x14ac:dyDescent="0.25">
      <c r="B79" s="42">
        <v>15</v>
      </c>
      <c r="C79" s="16" t="s">
        <v>130</v>
      </c>
      <c r="D79" s="1"/>
      <c r="E79" s="51"/>
      <c r="F79" s="51"/>
      <c r="G79" s="51"/>
      <c r="H79" s="51"/>
      <c r="I79" s="51"/>
      <c r="J79" s="51"/>
      <c r="K79" s="51"/>
      <c r="L79" s="51"/>
      <c r="M79" s="51"/>
      <c r="N79" s="51"/>
      <c r="O79" s="51"/>
      <c r="P79" s="34">
        <f t="shared" si="167"/>
        <v>0</v>
      </c>
      <c r="Q79" s="51"/>
      <c r="R79" s="51"/>
      <c r="S79" s="51"/>
      <c r="T79" s="34">
        <f t="shared" si="168"/>
        <v>0</v>
      </c>
      <c r="U79" s="51"/>
      <c r="V79" s="51"/>
      <c r="W79" s="51"/>
      <c r="X79" s="51"/>
      <c r="Y79" s="51"/>
      <c r="Z79" s="34">
        <f t="shared" si="161"/>
        <v>0</v>
      </c>
      <c r="AA79" s="34">
        <f t="shared" si="127"/>
        <v>0</v>
      </c>
      <c r="AB79" s="69" t="str">
        <f>IF(AA79=0,"",AA79/$AA$188)</f>
        <v/>
      </c>
      <c r="AC79" s="35"/>
      <c r="AD79" s="51"/>
      <c r="AE79" s="51"/>
      <c r="AF79" s="51"/>
      <c r="AG79" s="51"/>
      <c r="AH79" s="51"/>
      <c r="AI79" s="34">
        <f t="shared" si="162"/>
        <v>0</v>
      </c>
      <c r="AJ79" s="51"/>
      <c r="AK79" s="51"/>
      <c r="AL79" s="51"/>
      <c r="AM79" s="51"/>
      <c r="AN79" s="51"/>
      <c r="AO79" s="34">
        <f t="shared" si="169"/>
        <v>0</v>
      </c>
      <c r="AP79" s="51"/>
      <c r="AQ79" s="51"/>
      <c r="AR79" s="51"/>
      <c r="AS79" s="51"/>
      <c r="AT79" s="51"/>
      <c r="AU79" s="34">
        <f t="shared" si="170"/>
        <v>0</v>
      </c>
      <c r="AV79" s="51"/>
      <c r="AW79" s="51"/>
      <c r="AX79" s="51"/>
      <c r="AY79" s="51"/>
      <c r="AZ79" s="51"/>
      <c r="BA79" s="34">
        <f t="shared" si="163"/>
        <v>0</v>
      </c>
      <c r="BB79" s="34">
        <f t="shared" si="171"/>
        <v>0</v>
      </c>
      <c r="BC79" s="69" t="str">
        <f>IF(BB79=0,"",BB79/$BB$188)</f>
        <v/>
      </c>
      <c r="BD79" s="35"/>
      <c r="BE79" s="51"/>
      <c r="BF79" s="51"/>
      <c r="BG79" s="51"/>
      <c r="BH79" s="51"/>
      <c r="BI79" s="51"/>
      <c r="BJ79" s="51"/>
      <c r="BK79" s="34">
        <f t="shared" si="164"/>
        <v>0</v>
      </c>
      <c r="BL79" s="51"/>
      <c r="BM79" s="51"/>
      <c r="BN79" s="51"/>
      <c r="BO79" s="51"/>
      <c r="BP79" s="51"/>
      <c r="BQ79" s="34">
        <f t="shared" si="174"/>
        <v>0</v>
      </c>
      <c r="BR79" s="51"/>
      <c r="BS79" s="51"/>
      <c r="BT79" s="51"/>
      <c r="BU79" s="51"/>
      <c r="BV79" s="51"/>
      <c r="BW79" s="34">
        <f t="shared" si="172"/>
        <v>0</v>
      </c>
      <c r="BX79" s="51"/>
      <c r="BY79" s="34">
        <f t="shared" si="129"/>
        <v>0</v>
      </c>
      <c r="BZ79" s="51"/>
      <c r="CA79" s="51"/>
      <c r="CB79" s="51"/>
      <c r="CC79" s="51"/>
      <c r="CD79" s="51"/>
      <c r="CE79" s="34">
        <f>SUM(BZ79:CD79)</f>
        <v>0</v>
      </c>
      <c r="CF79" s="34">
        <f t="shared" si="130"/>
        <v>0</v>
      </c>
      <c r="CG79" s="69" t="str">
        <f t="shared" si="113"/>
        <v/>
      </c>
      <c r="CH79" s="35"/>
      <c r="CI79" s="51"/>
      <c r="CJ79" s="51"/>
      <c r="CK79" s="51"/>
      <c r="CL79" s="51"/>
      <c r="CM79" s="51"/>
      <c r="CN79" s="51"/>
      <c r="CO79" s="34">
        <f t="shared" si="165"/>
        <v>0</v>
      </c>
      <c r="CP79" s="51"/>
      <c r="CQ79" s="51"/>
      <c r="CR79" s="51"/>
      <c r="CS79" s="51"/>
      <c r="CT79" s="51"/>
      <c r="CU79" s="51"/>
      <c r="CV79" s="34">
        <f t="shared" si="166"/>
        <v>0</v>
      </c>
      <c r="CW79" s="51"/>
      <c r="CX79" s="51">
        <v>7</v>
      </c>
      <c r="CY79" s="34">
        <f t="shared" si="131"/>
        <v>7</v>
      </c>
      <c r="CZ79" s="51"/>
      <c r="DA79" s="34">
        <f t="shared" si="132"/>
        <v>0</v>
      </c>
      <c r="DB79" s="51"/>
      <c r="DC79" s="51"/>
      <c r="DD79" s="51"/>
      <c r="DE79" s="51"/>
      <c r="DF79" s="51"/>
      <c r="DG79" s="34">
        <f t="shared" si="175"/>
        <v>0</v>
      </c>
      <c r="DH79" s="34">
        <f t="shared" si="134"/>
        <v>7</v>
      </c>
      <c r="DI79" s="69">
        <f t="shared" si="114"/>
        <v>5.8412981013341019E-4</v>
      </c>
      <c r="DJ79" s="35"/>
      <c r="DK79" s="51"/>
      <c r="DL79" s="51"/>
      <c r="DM79" s="51"/>
      <c r="DN79" s="51"/>
      <c r="DO79" s="51"/>
      <c r="DP79" s="34">
        <f t="shared" si="135"/>
        <v>0</v>
      </c>
      <c r="DQ79" s="51"/>
      <c r="DR79" s="51"/>
      <c r="DS79" s="51"/>
      <c r="DT79" s="51"/>
      <c r="DU79" s="51"/>
      <c r="DV79" s="51"/>
      <c r="DW79" s="51"/>
      <c r="DX79" s="51"/>
      <c r="DY79" s="51"/>
      <c r="DZ79" s="51"/>
      <c r="EA79" s="51"/>
      <c r="EB79" s="51"/>
      <c r="EC79" s="34">
        <f t="shared" si="176"/>
        <v>0</v>
      </c>
      <c r="ED79" s="36">
        <f t="shared" si="137"/>
        <v>0</v>
      </c>
      <c r="EE79" s="69" t="str">
        <f t="shared" si="116"/>
        <v/>
      </c>
    </row>
    <row r="80" spans="1:136" s="32" customFormat="1" ht="15.75" customHeight="1" x14ac:dyDescent="0.25">
      <c r="B80" s="42"/>
      <c r="C80" s="16" t="s">
        <v>116</v>
      </c>
      <c r="D80" s="1"/>
      <c r="E80" s="51"/>
      <c r="F80" s="51"/>
      <c r="G80" s="51"/>
      <c r="H80" s="51"/>
      <c r="I80" s="51"/>
      <c r="J80" s="51"/>
      <c r="K80" s="51"/>
      <c r="L80" s="51"/>
      <c r="M80" s="51"/>
      <c r="N80" s="51"/>
      <c r="O80" s="51"/>
      <c r="P80" s="34">
        <f t="shared" si="167"/>
        <v>0</v>
      </c>
      <c r="Q80" s="51"/>
      <c r="R80" s="51"/>
      <c r="S80" s="51"/>
      <c r="T80" s="34">
        <f t="shared" si="168"/>
        <v>0</v>
      </c>
      <c r="U80" s="51"/>
      <c r="V80" s="51"/>
      <c r="W80" s="51"/>
      <c r="X80" s="51"/>
      <c r="Y80" s="51"/>
      <c r="Z80" s="34">
        <f t="shared" si="161"/>
        <v>0</v>
      </c>
      <c r="AA80" s="34">
        <f t="shared" si="127"/>
        <v>0</v>
      </c>
      <c r="AB80" s="69" t="str">
        <f t="shared" ref="AB80:AB87" si="178">IF(AA80=0,"",AA80/$AA$87)</f>
        <v/>
      </c>
      <c r="AC80" s="35"/>
      <c r="AD80" s="51"/>
      <c r="AE80" s="51"/>
      <c r="AF80" s="51"/>
      <c r="AG80" s="51"/>
      <c r="AH80" s="51"/>
      <c r="AI80" s="34">
        <f t="shared" si="162"/>
        <v>0</v>
      </c>
      <c r="AJ80" s="51"/>
      <c r="AK80" s="51"/>
      <c r="AL80" s="51"/>
      <c r="AM80" s="51"/>
      <c r="AN80" s="51"/>
      <c r="AO80" s="34">
        <f t="shared" si="169"/>
        <v>0</v>
      </c>
      <c r="AP80" s="51"/>
      <c r="AQ80" s="51"/>
      <c r="AR80" s="51"/>
      <c r="AS80" s="51"/>
      <c r="AT80" s="51"/>
      <c r="AU80" s="34">
        <f t="shared" si="170"/>
        <v>0</v>
      </c>
      <c r="AV80" s="51"/>
      <c r="AW80" s="51"/>
      <c r="AX80" s="51"/>
      <c r="AY80" s="51"/>
      <c r="AZ80" s="51"/>
      <c r="BA80" s="34">
        <f t="shared" si="163"/>
        <v>0</v>
      </c>
      <c r="BB80" s="34">
        <f t="shared" si="171"/>
        <v>0</v>
      </c>
      <c r="BC80" s="69" t="str">
        <f t="shared" ref="BC80:BC87" si="179">IF(BB80=0,"",BB80/$BB$87)</f>
        <v/>
      </c>
      <c r="BD80" s="35"/>
      <c r="BE80" s="51"/>
      <c r="BF80" s="51"/>
      <c r="BG80" s="51"/>
      <c r="BH80" s="51"/>
      <c r="BI80" s="51"/>
      <c r="BJ80" s="51"/>
      <c r="BK80" s="34">
        <f t="shared" si="164"/>
        <v>0</v>
      </c>
      <c r="BL80" s="51"/>
      <c r="BM80" s="51"/>
      <c r="BN80" s="51"/>
      <c r="BO80" s="51"/>
      <c r="BP80" s="51"/>
      <c r="BQ80" s="34">
        <f t="shared" si="128"/>
        <v>0</v>
      </c>
      <c r="BR80" s="51"/>
      <c r="BS80" s="51"/>
      <c r="BT80" s="51"/>
      <c r="BU80" s="51"/>
      <c r="BV80" s="51"/>
      <c r="BW80" s="34">
        <f t="shared" si="172"/>
        <v>0</v>
      </c>
      <c r="BX80" s="51"/>
      <c r="BY80" s="34">
        <f t="shared" si="129"/>
        <v>0</v>
      </c>
      <c r="BZ80" s="51"/>
      <c r="CA80" s="51"/>
      <c r="CB80" s="51"/>
      <c r="CC80" s="51"/>
      <c r="CD80" s="51"/>
      <c r="CE80" s="34">
        <f>SUM(BZ80:CD80)</f>
        <v>0</v>
      </c>
      <c r="CF80" s="34">
        <f t="shared" si="130"/>
        <v>0</v>
      </c>
      <c r="CG80" s="69" t="str">
        <f t="shared" si="113"/>
        <v/>
      </c>
      <c r="CH80" s="35"/>
      <c r="CI80" s="51"/>
      <c r="CJ80" s="51"/>
      <c r="CK80" s="51"/>
      <c r="CL80" s="51"/>
      <c r="CM80" s="51"/>
      <c r="CN80" s="51"/>
      <c r="CO80" s="34">
        <f t="shared" si="165"/>
        <v>0</v>
      </c>
      <c r="CP80" s="51"/>
      <c r="CQ80" s="51"/>
      <c r="CR80" s="51"/>
      <c r="CS80" s="51"/>
      <c r="CT80" s="51"/>
      <c r="CU80" s="51">
        <v>1.5</v>
      </c>
      <c r="CV80" s="34">
        <f t="shared" si="166"/>
        <v>1.5</v>
      </c>
      <c r="CW80" s="51"/>
      <c r="CX80" s="51"/>
      <c r="CY80" s="34">
        <f t="shared" si="131"/>
        <v>0</v>
      </c>
      <c r="CZ80" s="51"/>
      <c r="DA80" s="34">
        <f t="shared" si="132"/>
        <v>0</v>
      </c>
      <c r="DB80" s="51"/>
      <c r="DC80" s="51"/>
      <c r="DD80" s="51"/>
      <c r="DE80" s="51"/>
      <c r="DF80" s="51"/>
      <c r="DG80" s="34">
        <f t="shared" si="133"/>
        <v>0</v>
      </c>
      <c r="DH80" s="34">
        <f t="shared" si="134"/>
        <v>1.5</v>
      </c>
      <c r="DI80" s="69">
        <f t="shared" si="114"/>
        <v>1.2517067360001647E-4</v>
      </c>
      <c r="DJ80" s="35"/>
      <c r="DK80" s="51"/>
      <c r="DL80" s="51"/>
      <c r="DM80" s="51"/>
      <c r="DN80" s="51"/>
      <c r="DO80" s="51"/>
      <c r="DP80" s="34">
        <f t="shared" si="135"/>
        <v>0</v>
      </c>
      <c r="DQ80" s="51"/>
      <c r="DR80" s="51"/>
      <c r="DS80" s="51"/>
      <c r="DT80" s="51"/>
      <c r="DU80" s="51"/>
      <c r="DV80" s="51"/>
      <c r="DW80" s="51"/>
      <c r="DX80" s="51"/>
      <c r="DY80" s="51"/>
      <c r="DZ80" s="51"/>
      <c r="EA80" s="51"/>
      <c r="EB80" s="51"/>
      <c r="EC80" s="34">
        <f t="shared" si="136"/>
        <v>0</v>
      </c>
      <c r="ED80" s="36">
        <f t="shared" si="137"/>
        <v>0</v>
      </c>
      <c r="EE80" s="69" t="str">
        <f t="shared" ref="EE80:EE87" si="180">IF(ED80=0,"",ED80/$ED$87)</f>
        <v/>
      </c>
    </row>
    <row r="81" spans="1:136" s="32" customFormat="1" ht="15.75" customHeight="1" x14ac:dyDescent="0.25">
      <c r="B81" s="42">
        <v>16</v>
      </c>
      <c r="C81" s="16" t="s">
        <v>64</v>
      </c>
      <c r="D81" s="1"/>
      <c r="E81" s="51"/>
      <c r="F81" s="51"/>
      <c r="G81" s="51"/>
      <c r="H81" s="51"/>
      <c r="I81" s="51"/>
      <c r="J81" s="51"/>
      <c r="K81" s="51"/>
      <c r="L81" s="51"/>
      <c r="M81" s="51"/>
      <c r="N81" s="51"/>
      <c r="O81" s="51"/>
      <c r="P81" s="34">
        <f t="shared" si="142"/>
        <v>0</v>
      </c>
      <c r="Q81" s="51"/>
      <c r="R81" s="51"/>
      <c r="S81" s="51"/>
      <c r="T81" s="34">
        <f t="shared" si="143"/>
        <v>0</v>
      </c>
      <c r="U81" s="51"/>
      <c r="V81" s="51"/>
      <c r="W81" s="51"/>
      <c r="X81" s="51"/>
      <c r="Y81" s="51"/>
      <c r="Z81" s="34">
        <f t="shared" si="144"/>
        <v>0</v>
      </c>
      <c r="AA81" s="34">
        <f t="shared" si="127"/>
        <v>0</v>
      </c>
      <c r="AB81" s="69" t="str">
        <f t="shared" si="178"/>
        <v/>
      </c>
      <c r="AC81" s="35"/>
      <c r="AD81" s="51"/>
      <c r="AE81" s="51"/>
      <c r="AF81" s="51"/>
      <c r="AG81" s="51"/>
      <c r="AH81" s="51"/>
      <c r="AI81" s="34">
        <f t="shared" si="145"/>
        <v>0</v>
      </c>
      <c r="AJ81" s="51"/>
      <c r="AK81" s="51"/>
      <c r="AL81" s="51"/>
      <c r="AM81" s="51"/>
      <c r="AN81" s="51"/>
      <c r="AO81" s="34">
        <f t="shared" si="146"/>
        <v>0</v>
      </c>
      <c r="AP81" s="51"/>
      <c r="AQ81" s="51"/>
      <c r="AR81" s="51"/>
      <c r="AS81" s="51"/>
      <c r="AT81" s="51"/>
      <c r="AU81" s="34">
        <f t="shared" si="147"/>
        <v>0</v>
      </c>
      <c r="AV81" s="51"/>
      <c r="AW81" s="51"/>
      <c r="AX81" s="51"/>
      <c r="AY81" s="51"/>
      <c r="AZ81" s="51"/>
      <c r="BA81" s="34">
        <f t="shared" si="148"/>
        <v>0</v>
      </c>
      <c r="BB81" s="34">
        <f t="shared" si="149"/>
        <v>0</v>
      </c>
      <c r="BC81" s="69" t="str">
        <f t="shared" si="179"/>
        <v/>
      </c>
      <c r="BD81" s="35"/>
      <c r="BE81" s="51"/>
      <c r="BF81" s="51"/>
      <c r="BG81" s="51"/>
      <c r="BH81" s="51"/>
      <c r="BI81" s="51"/>
      <c r="BJ81" s="51"/>
      <c r="BK81" s="34">
        <f t="shared" si="150"/>
        <v>0</v>
      </c>
      <c r="BL81" s="51">
        <v>1.0444</v>
      </c>
      <c r="BM81" s="51">
        <v>1.10490844</v>
      </c>
      <c r="BN81" s="51">
        <v>1.0774045000000001</v>
      </c>
      <c r="BO81" s="51">
        <v>0.85109999999999997</v>
      </c>
      <c r="BP81" s="51">
        <v>0.29749999999999999</v>
      </c>
      <c r="BQ81" s="34">
        <f t="shared" si="128"/>
        <v>4.3753129400000006</v>
      </c>
      <c r="BR81" s="51"/>
      <c r="BS81" s="51"/>
      <c r="BT81" s="51"/>
      <c r="BU81" s="51"/>
      <c r="BV81" s="51"/>
      <c r="BW81" s="34">
        <f t="shared" si="151"/>
        <v>0</v>
      </c>
      <c r="BX81" s="51"/>
      <c r="BY81" s="34">
        <f t="shared" si="129"/>
        <v>0</v>
      </c>
      <c r="BZ81" s="51"/>
      <c r="CA81" s="51"/>
      <c r="CB81" s="51"/>
      <c r="CC81" s="51"/>
      <c r="CD81" s="51"/>
      <c r="CE81" s="34">
        <f t="shared" si="152"/>
        <v>0</v>
      </c>
      <c r="CF81" s="34">
        <f t="shared" si="130"/>
        <v>4.3753129400000006</v>
      </c>
      <c r="CG81" s="69">
        <f t="shared" si="113"/>
        <v>4.727968581165747E-4</v>
      </c>
      <c r="CH81" s="35"/>
      <c r="CI81" s="51"/>
      <c r="CJ81" s="51"/>
      <c r="CK81" s="51"/>
      <c r="CL81" s="51"/>
      <c r="CM81" s="51"/>
      <c r="CN81" s="51">
        <v>3.51</v>
      </c>
      <c r="CO81" s="34">
        <f t="shared" ref="CO81:CO83" si="181">SUM(CI81:CN81)</f>
        <v>3.51</v>
      </c>
      <c r="CP81" s="51"/>
      <c r="CQ81" s="51"/>
      <c r="CR81" s="51"/>
      <c r="CS81" s="51"/>
      <c r="CT81" s="51"/>
      <c r="CU81" s="51"/>
      <c r="CV81" s="34">
        <f t="shared" ref="CV81:CV83" si="182">SUM(CP81:CU81)</f>
        <v>0</v>
      </c>
      <c r="CW81" s="51"/>
      <c r="CX81" s="51"/>
      <c r="CY81" s="34">
        <f t="shared" si="131"/>
        <v>0</v>
      </c>
      <c r="CZ81" s="51"/>
      <c r="DA81" s="34">
        <f t="shared" si="132"/>
        <v>0</v>
      </c>
      <c r="DB81" s="51"/>
      <c r="DC81" s="51"/>
      <c r="DD81" s="51"/>
      <c r="DE81" s="51"/>
      <c r="DF81" s="51"/>
      <c r="DG81" s="34">
        <f t="shared" si="133"/>
        <v>0</v>
      </c>
      <c r="DH81" s="34">
        <f t="shared" si="134"/>
        <v>3.51</v>
      </c>
      <c r="DI81" s="69">
        <f t="shared" si="114"/>
        <v>2.9289937622403852E-4</v>
      </c>
      <c r="DJ81" s="35"/>
      <c r="DK81" s="51"/>
      <c r="DL81" s="51"/>
      <c r="DM81" s="51"/>
      <c r="DN81" s="51"/>
      <c r="DO81" s="51"/>
      <c r="DP81" s="34">
        <f t="shared" si="135"/>
        <v>0</v>
      </c>
      <c r="DQ81" s="51"/>
      <c r="DR81" s="51"/>
      <c r="DS81" s="51"/>
      <c r="DT81" s="51"/>
      <c r="DU81" s="51"/>
      <c r="DV81" s="51"/>
      <c r="DW81" s="51"/>
      <c r="DX81" s="51"/>
      <c r="DY81" s="51"/>
      <c r="DZ81" s="51"/>
      <c r="EA81" s="51"/>
      <c r="EB81" s="51"/>
      <c r="EC81" s="34">
        <f t="shared" si="136"/>
        <v>0</v>
      </c>
      <c r="ED81" s="36">
        <f t="shared" si="137"/>
        <v>0</v>
      </c>
      <c r="EE81" s="69" t="str">
        <f t="shared" si="180"/>
        <v/>
      </c>
    </row>
    <row r="82" spans="1:136" s="32" customFormat="1" ht="15.75" customHeight="1" x14ac:dyDescent="0.25">
      <c r="B82" s="42"/>
      <c r="C82" s="15" t="s">
        <v>124</v>
      </c>
      <c r="D82" s="1"/>
      <c r="E82" s="41"/>
      <c r="F82" s="41"/>
      <c r="G82" s="41"/>
      <c r="H82" s="41"/>
      <c r="I82" s="41"/>
      <c r="J82" s="41"/>
      <c r="K82" s="41"/>
      <c r="L82" s="41"/>
      <c r="M82" s="41"/>
      <c r="N82" s="41"/>
      <c r="O82" s="41"/>
      <c r="P82" s="34">
        <f>SUM(E82:O82)</f>
        <v>0</v>
      </c>
      <c r="Q82" s="41"/>
      <c r="R82" s="41"/>
      <c r="S82" s="41"/>
      <c r="T82" s="34">
        <f>SUM(Q82:S82)</f>
        <v>0</v>
      </c>
      <c r="U82" s="41"/>
      <c r="V82" s="41"/>
      <c r="W82" s="41"/>
      <c r="X82" s="41"/>
      <c r="Y82" s="41"/>
      <c r="Z82" s="34">
        <f>SUM(U82:Y82)</f>
        <v>0</v>
      </c>
      <c r="AA82" s="34">
        <f t="shared" si="127"/>
        <v>0</v>
      </c>
      <c r="AB82" s="69" t="str">
        <f t="shared" si="178"/>
        <v/>
      </c>
      <c r="AC82" s="35"/>
      <c r="AD82" s="41"/>
      <c r="AE82" s="41"/>
      <c r="AF82" s="41"/>
      <c r="AG82" s="41"/>
      <c r="AH82" s="41"/>
      <c r="AI82" s="34">
        <f>SUM(AD82:AH82)</f>
        <v>0</v>
      </c>
      <c r="AJ82" s="41"/>
      <c r="AK82" s="41"/>
      <c r="AL82" s="41"/>
      <c r="AM82" s="41"/>
      <c r="AN82" s="41"/>
      <c r="AO82" s="34">
        <f>SUM(AJ82:AN82)</f>
        <v>0</v>
      </c>
      <c r="AP82" s="41"/>
      <c r="AQ82" s="41"/>
      <c r="AR82" s="41"/>
      <c r="AS82" s="41"/>
      <c r="AT82" s="41"/>
      <c r="AU82" s="34">
        <f>SUM(AP82:AT82)</f>
        <v>0</v>
      </c>
      <c r="AV82" s="41"/>
      <c r="AW82" s="41"/>
      <c r="AX82" s="41"/>
      <c r="AY82" s="41"/>
      <c r="AZ82" s="41"/>
      <c r="BA82" s="34">
        <f>SUM(AV82:AZ82)</f>
        <v>0</v>
      </c>
      <c r="BB82" s="34">
        <f>SUM(AI82,AO82,AU82,BA82)</f>
        <v>0</v>
      </c>
      <c r="BC82" s="69" t="str">
        <f t="shared" si="179"/>
        <v/>
      </c>
      <c r="BD82" s="35"/>
      <c r="BE82" s="41"/>
      <c r="BF82" s="41"/>
      <c r="BG82" s="41"/>
      <c r="BH82" s="41"/>
      <c r="BI82" s="41"/>
      <c r="BJ82" s="41"/>
      <c r="BK82" s="34">
        <f>SUM(BE82:BJ82)</f>
        <v>0</v>
      </c>
      <c r="BL82" s="41"/>
      <c r="BM82" s="41"/>
      <c r="BN82" s="41"/>
      <c r="BO82" s="41"/>
      <c r="BP82" s="41"/>
      <c r="BQ82" s="34">
        <f t="shared" si="128"/>
        <v>0</v>
      </c>
      <c r="BR82" s="41"/>
      <c r="BS82" s="41"/>
      <c r="BT82" s="41"/>
      <c r="BU82" s="41"/>
      <c r="BV82" s="41"/>
      <c r="BW82" s="34">
        <f>SUM(BR82:BV82)</f>
        <v>0</v>
      </c>
      <c r="BX82" s="41"/>
      <c r="BY82" s="34">
        <f t="shared" si="129"/>
        <v>0</v>
      </c>
      <c r="BZ82" s="41"/>
      <c r="CA82" s="41"/>
      <c r="CB82" s="41"/>
      <c r="CC82" s="41"/>
      <c r="CD82" s="41"/>
      <c r="CE82" s="34">
        <f>SUM(BZ82:CD82)</f>
        <v>0</v>
      </c>
      <c r="CF82" s="34">
        <f t="shared" si="130"/>
        <v>0</v>
      </c>
      <c r="CG82" s="69" t="str">
        <f t="shared" si="113"/>
        <v/>
      </c>
      <c r="CH82" s="35"/>
      <c r="CI82" s="41"/>
      <c r="CJ82" s="41"/>
      <c r="CK82" s="41"/>
      <c r="CL82" s="41"/>
      <c r="CM82" s="41"/>
      <c r="CN82" s="41">
        <v>2</v>
      </c>
      <c r="CO82" s="34">
        <f>SUM(CI82:CN82)</f>
        <v>2</v>
      </c>
      <c r="CP82" s="41"/>
      <c r="CQ82" s="41"/>
      <c r="CR82" s="41"/>
      <c r="CS82" s="41"/>
      <c r="CT82" s="41"/>
      <c r="CU82" s="41"/>
      <c r="CV82" s="34">
        <f>SUM(CP82:CU82)</f>
        <v>0</v>
      </c>
      <c r="CW82" s="41"/>
      <c r="CX82" s="41"/>
      <c r="CY82" s="34">
        <f t="shared" si="131"/>
        <v>0</v>
      </c>
      <c r="CZ82" s="41"/>
      <c r="DA82" s="34">
        <f t="shared" si="132"/>
        <v>0</v>
      </c>
      <c r="DB82" s="41"/>
      <c r="DC82" s="41"/>
      <c r="DD82" s="41"/>
      <c r="DE82" s="41"/>
      <c r="DF82" s="41"/>
      <c r="DG82" s="34">
        <f t="shared" si="133"/>
        <v>0</v>
      </c>
      <c r="DH82" s="34">
        <f t="shared" si="134"/>
        <v>2</v>
      </c>
      <c r="DI82" s="69">
        <f t="shared" si="114"/>
        <v>1.6689423146668862E-4</v>
      </c>
      <c r="DJ82" s="35"/>
      <c r="DK82" s="41"/>
      <c r="DL82" s="41"/>
      <c r="DM82" s="41"/>
      <c r="DN82" s="41"/>
      <c r="DO82" s="41"/>
      <c r="DP82" s="34">
        <f t="shared" si="135"/>
        <v>0</v>
      </c>
      <c r="DQ82" s="41"/>
      <c r="DR82" s="41"/>
      <c r="DS82" s="41"/>
      <c r="DT82" s="41"/>
      <c r="DU82" s="41"/>
      <c r="DV82" s="41"/>
      <c r="DW82" s="41"/>
      <c r="DX82" s="41"/>
      <c r="DY82" s="41"/>
      <c r="DZ82" s="41"/>
      <c r="EA82" s="41"/>
      <c r="EB82" s="41"/>
      <c r="EC82" s="34">
        <f t="shared" si="136"/>
        <v>0</v>
      </c>
      <c r="ED82" s="36">
        <f t="shared" si="137"/>
        <v>0</v>
      </c>
      <c r="EE82" s="69" t="str">
        <f t="shared" si="180"/>
        <v/>
      </c>
    </row>
    <row r="83" spans="1:136" s="7" customFormat="1" ht="25.5" customHeight="1" x14ac:dyDescent="0.25">
      <c r="A83" s="32"/>
      <c r="B83" s="42">
        <v>17</v>
      </c>
      <c r="C83" s="16" t="s">
        <v>65</v>
      </c>
      <c r="D83" s="1"/>
      <c r="E83" s="40">
        <v>0.02</v>
      </c>
      <c r="F83" s="40"/>
      <c r="G83" s="40">
        <v>1.6303609999999999</v>
      </c>
      <c r="H83" s="40">
        <v>2.5808469999999999</v>
      </c>
      <c r="I83" s="40">
        <v>1.805051</v>
      </c>
      <c r="J83" s="40">
        <v>0.47348000000000001</v>
      </c>
      <c r="K83" s="40">
        <v>1.904352</v>
      </c>
      <c r="L83" s="40">
        <v>1.1000000000000001</v>
      </c>
      <c r="M83" s="40">
        <v>0.8</v>
      </c>
      <c r="N83" s="40">
        <v>1</v>
      </c>
      <c r="O83" s="40">
        <v>1</v>
      </c>
      <c r="P83" s="34">
        <f t="shared" si="142"/>
        <v>12.314090999999999</v>
      </c>
      <c r="Q83" s="40"/>
      <c r="R83" s="40"/>
      <c r="S83" s="40"/>
      <c r="T83" s="34">
        <f t="shared" si="143"/>
        <v>0</v>
      </c>
      <c r="U83" s="40"/>
      <c r="V83" s="40"/>
      <c r="W83" s="40"/>
      <c r="X83" s="40"/>
      <c r="Y83" s="40"/>
      <c r="Z83" s="34">
        <f t="shared" si="144"/>
        <v>0</v>
      </c>
      <c r="AA83" s="34">
        <f t="shared" si="127"/>
        <v>12.314090999999999</v>
      </c>
      <c r="AB83" s="69">
        <f t="shared" si="178"/>
        <v>2.9361015842232657E-3</v>
      </c>
      <c r="AC83" s="35"/>
      <c r="AD83" s="40">
        <v>0.82699999999999996</v>
      </c>
      <c r="AE83" s="40">
        <v>0.80000044084999999</v>
      </c>
      <c r="AF83" s="40">
        <v>2.15535034</v>
      </c>
      <c r="AG83" s="40">
        <v>1.8295870899999997</v>
      </c>
      <c r="AH83" s="40">
        <v>0.85855386999999994</v>
      </c>
      <c r="AI83" s="34">
        <f t="shared" si="145"/>
        <v>6.4704917408499991</v>
      </c>
      <c r="AJ83" s="40">
        <v>3.3610000000000002</v>
      </c>
      <c r="AK83" s="40">
        <v>2.6104000000000003</v>
      </c>
      <c r="AL83" s="40">
        <v>4.681</v>
      </c>
      <c r="AM83" s="40">
        <v>0.5</v>
      </c>
      <c r="AN83" s="40"/>
      <c r="AO83" s="34">
        <f t="shared" si="146"/>
        <v>11.1524</v>
      </c>
      <c r="AP83" s="40"/>
      <c r="AQ83" s="40"/>
      <c r="AR83" s="40"/>
      <c r="AS83" s="40"/>
      <c r="AT83" s="40"/>
      <c r="AU83" s="34">
        <f t="shared" si="147"/>
        <v>0</v>
      </c>
      <c r="AV83" s="40"/>
      <c r="AW83" s="40"/>
      <c r="AX83" s="40"/>
      <c r="AY83" s="40"/>
      <c r="AZ83" s="40"/>
      <c r="BA83" s="34">
        <f t="shared" si="148"/>
        <v>0</v>
      </c>
      <c r="BB83" s="34">
        <f t="shared" si="149"/>
        <v>17.622891740850001</v>
      </c>
      <c r="BC83" s="69">
        <f t="shared" si="179"/>
        <v>2.3827627538180571E-3</v>
      </c>
      <c r="BD83" s="35"/>
      <c r="BE83" s="40">
        <v>0.12480490000000002</v>
      </c>
      <c r="BF83" s="40">
        <v>0.18140292</v>
      </c>
      <c r="BG83" s="40">
        <v>8.4956599999999993E-2</v>
      </c>
      <c r="BH83" s="40">
        <v>1.43882139</v>
      </c>
      <c r="BI83" s="40">
        <v>1.9152773799999998</v>
      </c>
      <c r="BJ83" s="40"/>
      <c r="BK83" s="34">
        <f t="shared" si="150"/>
        <v>3.7452631899999997</v>
      </c>
      <c r="BL83" s="40"/>
      <c r="BM83" s="40"/>
      <c r="BN83" s="40"/>
      <c r="BO83" s="40"/>
      <c r="BP83" s="40"/>
      <c r="BQ83" s="34">
        <f t="shared" si="128"/>
        <v>0</v>
      </c>
      <c r="BR83" s="40"/>
      <c r="BS83" s="40"/>
      <c r="BT83" s="40"/>
      <c r="BU83" s="40"/>
      <c r="BV83" s="40"/>
      <c r="BW83" s="34">
        <f t="shared" si="151"/>
        <v>0</v>
      </c>
      <c r="BX83" s="40"/>
      <c r="BY83" s="34">
        <f t="shared" si="129"/>
        <v>0</v>
      </c>
      <c r="BZ83" s="40"/>
      <c r="CA83" s="40"/>
      <c r="CB83" s="40"/>
      <c r="CC83" s="40"/>
      <c r="CD83" s="40"/>
      <c r="CE83" s="34">
        <f t="shared" si="152"/>
        <v>0</v>
      </c>
      <c r="CF83" s="34">
        <f t="shared" si="130"/>
        <v>3.7452631899999997</v>
      </c>
      <c r="CG83" s="69">
        <f t="shared" si="113"/>
        <v>4.0471360410888907E-4</v>
      </c>
      <c r="CH83" s="35"/>
      <c r="CI83" s="40"/>
      <c r="CJ83" s="40"/>
      <c r="CK83" s="40"/>
      <c r="CL83" s="40"/>
      <c r="CM83" s="40"/>
      <c r="CN83" s="40"/>
      <c r="CO83" s="34">
        <f t="shared" si="181"/>
        <v>0</v>
      </c>
      <c r="CP83" s="40"/>
      <c r="CQ83" s="40"/>
      <c r="CR83" s="40"/>
      <c r="CS83" s="40"/>
      <c r="CT83" s="40"/>
      <c r="CU83" s="40"/>
      <c r="CV83" s="34">
        <f t="shared" si="182"/>
        <v>0</v>
      </c>
      <c r="CW83" s="40"/>
      <c r="CX83" s="40"/>
      <c r="CY83" s="34">
        <f t="shared" si="131"/>
        <v>0</v>
      </c>
      <c r="CZ83" s="40"/>
      <c r="DA83" s="34">
        <f t="shared" si="132"/>
        <v>0</v>
      </c>
      <c r="DB83" s="40"/>
      <c r="DC83" s="40"/>
      <c r="DD83" s="40"/>
      <c r="DE83" s="40"/>
      <c r="DF83" s="40"/>
      <c r="DG83" s="34">
        <f t="shared" si="133"/>
        <v>0</v>
      </c>
      <c r="DH83" s="34">
        <f t="shared" si="134"/>
        <v>0</v>
      </c>
      <c r="DI83" s="69" t="str">
        <f t="shared" si="114"/>
        <v/>
      </c>
      <c r="DJ83" s="35"/>
      <c r="DK83" s="40"/>
      <c r="DL83" s="40"/>
      <c r="DM83" s="40"/>
      <c r="DN83" s="40"/>
      <c r="DO83" s="40"/>
      <c r="DP83" s="34">
        <f t="shared" si="135"/>
        <v>0</v>
      </c>
      <c r="DQ83" s="40"/>
      <c r="DR83" s="40"/>
      <c r="DS83" s="40"/>
      <c r="DT83" s="40"/>
      <c r="DU83" s="40"/>
      <c r="DV83" s="40"/>
      <c r="DW83" s="40"/>
      <c r="DX83" s="40"/>
      <c r="DY83" s="40"/>
      <c r="DZ83" s="40"/>
      <c r="EA83" s="40"/>
      <c r="EB83" s="40"/>
      <c r="EC83" s="34">
        <f t="shared" si="136"/>
        <v>0</v>
      </c>
      <c r="ED83" s="36">
        <f t="shared" si="137"/>
        <v>0</v>
      </c>
      <c r="EE83" s="69" t="str">
        <f t="shared" si="180"/>
        <v/>
      </c>
      <c r="EF83" s="32"/>
    </row>
    <row r="84" spans="1:136" ht="20.25" customHeight="1" x14ac:dyDescent="0.25">
      <c r="C84" s="63" t="s">
        <v>51</v>
      </c>
      <c r="D84" s="1"/>
      <c r="E84" s="55">
        <f t="shared" ref="E84:AA84" si="183">SUM(E58:E83)</f>
        <v>0.02</v>
      </c>
      <c r="F84" s="55">
        <f t="shared" si="183"/>
        <v>0</v>
      </c>
      <c r="G84" s="55">
        <f t="shared" si="183"/>
        <v>1.6303609999999999</v>
      </c>
      <c r="H84" s="55">
        <f t="shared" si="183"/>
        <v>2.5808469999999999</v>
      </c>
      <c r="I84" s="55">
        <f t="shared" si="183"/>
        <v>1.805051</v>
      </c>
      <c r="J84" s="55">
        <f t="shared" si="183"/>
        <v>0.47348000000000001</v>
      </c>
      <c r="K84" s="55">
        <f t="shared" si="183"/>
        <v>1.904352</v>
      </c>
      <c r="L84" s="55">
        <f t="shared" si="183"/>
        <v>1.1000000000000001</v>
      </c>
      <c r="M84" s="55">
        <f t="shared" si="183"/>
        <v>6.6</v>
      </c>
      <c r="N84" s="55">
        <f t="shared" si="183"/>
        <v>6.9</v>
      </c>
      <c r="O84" s="55">
        <f t="shared" si="183"/>
        <v>5</v>
      </c>
      <c r="P84" s="56">
        <f t="shared" si="183"/>
        <v>28.014091000000001</v>
      </c>
      <c r="Q84" s="55">
        <f t="shared" si="183"/>
        <v>0</v>
      </c>
      <c r="R84" s="55">
        <f t="shared" si="183"/>
        <v>0</v>
      </c>
      <c r="S84" s="55">
        <f t="shared" si="183"/>
        <v>0</v>
      </c>
      <c r="T84" s="56">
        <f t="shared" si="183"/>
        <v>0</v>
      </c>
      <c r="U84" s="55">
        <f t="shared" si="183"/>
        <v>0</v>
      </c>
      <c r="V84" s="55">
        <f t="shared" si="183"/>
        <v>0</v>
      </c>
      <c r="W84" s="55">
        <f t="shared" si="183"/>
        <v>0</v>
      </c>
      <c r="X84" s="55">
        <f t="shared" si="183"/>
        <v>0</v>
      </c>
      <c r="Y84" s="55">
        <f t="shared" si="183"/>
        <v>0</v>
      </c>
      <c r="Z84" s="56">
        <f t="shared" si="183"/>
        <v>0</v>
      </c>
      <c r="AA84" s="56">
        <f t="shared" si="183"/>
        <v>28.014091000000001</v>
      </c>
      <c r="AB84" s="70">
        <f t="shared" si="178"/>
        <v>6.6795199877664321E-3</v>
      </c>
      <c r="AC84" s="35"/>
      <c r="AD84" s="55">
        <f t="shared" ref="AD84:BB84" si="184">SUM(AD58:AD83)</f>
        <v>0.82699999999999996</v>
      </c>
      <c r="AE84" s="55">
        <f t="shared" si="184"/>
        <v>0.80000044084999999</v>
      </c>
      <c r="AF84" s="55">
        <f t="shared" si="184"/>
        <v>2.15535034</v>
      </c>
      <c r="AG84" s="55">
        <f t="shared" si="184"/>
        <v>1.8295870899999997</v>
      </c>
      <c r="AH84" s="55">
        <f t="shared" si="184"/>
        <v>1.90855387</v>
      </c>
      <c r="AI84" s="56">
        <f t="shared" si="184"/>
        <v>7.5204917408499989</v>
      </c>
      <c r="AJ84" s="55">
        <f t="shared" si="184"/>
        <v>6.4990310000000004</v>
      </c>
      <c r="AK84" s="55">
        <f t="shared" si="184"/>
        <v>15.43945738865</v>
      </c>
      <c r="AL84" s="55">
        <f t="shared" si="184"/>
        <v>18.990398720000002</v>
      </c>
      <c r="AM84" s="55">
        <f t="shared" si="184"/>
        <v>43.984854819999995</v>
      </c>
      <c r="AN84" s="55">
        <f t="shared" si="184"/>
        <v>12.939009349999999</v>
      </c>
      <c r="AO84" s="56">
        <f t="shared" si="184"/>
        <v>97.85275127864999</v>
      </c>
      <c r="AP84" s="55">
        <f t="shared" si="184"/>
        <v>0</v>
      </c>
      <c r="AQ84" s="55">
        <f t="shared" si="184"/>
        <v>0</v>
      </c>
      <c r="AR84" s="55">
        <f t="shared" si="184"/>
        <v>0</v>
      </c>
      <c r="AS84" s="55">
        <f t="shared" si="184"/>
        <v>0</v>
      </c>
      <c r="AT84" s="55">
        <f t="shared" si="184"/>
        <v>0</v>
      </c>
      <c r="AU84" s="56">
        <f t="shared" si="184"/>
        <v>0</v>
      </c>
      <c r="AV84" s="55">
        <f t="shared" si="184"/>
        <v>0</v>
      </c>
      <c r="AW84" s="55">
        <f t="shared" si="184"/>
        <v>0</v>
      </c>
      <c r="AX84" s="55">
        <f t="shared" si="184"/>
        <v>0</v>
      </c>
      <c r="AY84" s="55">
        <f t="shared" si="184"/>
        <v>0</v>
      </c>
      <c r="AZ84" s="55">
        <f t="shared" si="184"/>
        <v>0</v>
      </c>
      <c r="BA84" s="56">
        <f t="shared" si="184"/>
        <v>0</v>
      </c>
      <c r="BB84" s="56">
        <f t="shared" si="184"/>
        <v>105.37324301949999</v>
      </c>
      <c r="BC84" s="70">
        <f t="shared" si="179"/>
        <v>1.4247346145461422E-2</v>
      </c>
      <c r="BD84" s="35"/>
      <c r="BE84" s="55">
        <f t="shared" ref="BE84:CF84" si="185">SUM(BE58:BE83)</f>
        <v>1.4248049</v>
      </c>
      <c r="BF84" s="55">
        <f t="shared" si="185"/>
        <v>1.18140292</v>
      </c>
      <c r="BG84" s="55">
        <f t="shared" si="185"/>
        <v>2.3349565999999999</v>
      </c>
      <c r="BH84" s="55">
        <f t="shared" si="185"/>
        <v>3.9040403899999996</v>
      </c>
      <c r="BI84" s="55">
        <f t="shared" si="185"/>
        <v>2.2652773799999997</v>
      </c>
      <c r="BJ84" s="55">
        <f t="shared" si="185"/>
        <v>0</v>
      </c>
      <c r="BK84" s="56">
        <f t="shared" si="185"/>
        <v>11.110482189999999</v>
      </c>
      <c r="BL84" s="55">
        <f t="shared" si="185"/>
        <v>16.382998220000001</v>
      </c>
      <c r="BM84" s="55">
        <f t="shared" si="185"/>
        <v>17.911375422679999</v>
      </c>
      <c r="BN84" s="55">
        <f t="shared" si="185"/>
        <v>13.011550362888888</v>
      </c>
      <c r="BO84" s="55">
        <f t="shared" si="185"/>
        <v>12.861777290000001</v>
      </c>
      <c r="BP84" s="55">
        <f t="shared" si="185"/>
        <v>8.6588962444311086</v>
      </c>
      <c r="BQ84" s="56">
        <f t="shared" si="185"/>
        <v>68.826597540000009</v>
      </c>
      <c r="BR84" s="55">
        <f t="shared" si="185"/>
        <v>0</v>
      </c>
      <c r="BS84" s="55">
        <f t="shared" si="185"/>
        <v>0</v>
      </c>
      <c r="BT84" s="55">
        <f t="shared" si="185"/>
        <v>0</v>
      </c>
      <c r="BU84" s="55">
        <f t="shared" si="185"/>
        <v>0</v>
      </c>
      <c r="BV84" s="55">
        <f t="shared" si="185"/>
        <v>0</v>
      </c>
      <c r="BW84" s="56">
        <f t="shared" si="185"/>
        <v>0</v>
      </c>
      <c r="BX84" s="55">
        <f t="shared" si="185"/>
        <v>0</v>
      </c>
      <c r="BY84" s="56">
        <f t="shared" si="185"/>
        <v>0</v>
      </c>
      <c r="BZ84" s="55">
        <f t="shared" si="185"/>
        <v>0</v>
      </c>
      <c r="CA84" s="55">
        <f t="shared" si="185"/>
        <v>0</v>
      </c>
      <c r="CB84" s="55">
        <f t="shared" si="185"/>
        <v>0</v>
      </c>
      <c r="CC84" s="55">
        <f t="shared" si="185"/>
        <v>0</v>
      </c>
      <c r="CD84" s="55">
        <f t="shared" si="185"/>
        <v>0</v>
      </c>
      <c r="CE84" s="56">
        <f t="shared" si="185"/>
        <v>0</v>
      </c>
      <c r="CF84" s="56">
        <f t="shared" si="185"/>
        <v>79.937079729999994</v>
      </c>
      <c r="CG84" s="70">
        <f t="shared" si="113"/>
        <v>8.6380107346922981E-3</v>
      </c>
      <c r="CH84" s="35"/>
      <c r="CI84" s="55">
        <f t="shared" ref="CI84:DH84" si="186">SUM(CI58:CI83)</f>
        <v>0</v>
      </c>
      <c r="CJ84" s="55">
        <f t="shared" si="186"/>
        <v>0</v>
      </c>
      <c r="CK84" s="55">
        <f t="shared" si="186"/>
        <v>0</v>
      </c>
      <c r="CL84" s="55">
        <f t="shared" si="186"/>
        <v>0</v>
      </c>
      <c r="CM84" s="55">
        <f t="shared" si="186"/>
        <v>0</v>
      </c>
      <c r="CN84" s="55">
        <f t="shared" si="186"/>
        <v>17.064</v>
      </c>
      <c r="CO84" s="56">
        <f t="shared" si="186"/>
        <v>17.064</v>
      </c>
      <c r="CP84" s="55">
        <f t="shared" si="186"/>
        <v>5</v>
      </c>
      <c r="CQ84" s="55">
        <f t="shared" si="186"/>
        <v>0</v>
      </c>
      <c r="CR84" s="55">
        <f t="shared" si="186"/>
        <v>0</v>
      </c>
      <c r="CS84" s="55">
        <f t="shared" si="186"/>
        <v>0</v>
      </c>
      <c r="CT84" s="55">
        <f t="shared" si="186"/>
        <v>0</v>
      </c>
      <c r="CU84" s="55">
        <f t="shared" si="186"/>
        <v>3</v>
      </c>
      <c r="CV84" s="56">
        <f t="shared" si="186"/>
        <v>8</v>
      </c>
      <c r="CW84" s="55">
        <f t="shared" si="186"/>
        <v>58.1</v>
      </c>
      <c r="CX84" s="55">
        <f t="shared" si="186"/>
        <v>8.2899999999999991</v>
      </c>
      <c r="CY84" s="56">
        <f t="shared" si="186"/>
        <v>66.39</v>
      </c>
      <c r="CZ84" s="55">
        <f t="shared" si="186"/>
        <v>0</v>
      </c>
      <c r="DA84" s="56">
        <f t="shared" si="186"/>
        <v>0</v>
      </c>
      <c r="DB84" s="55">
        <f t="shared" si="186"/>
        <v>0</v>
      </c>
      <c r="DC84" s="55">
        <f t="shared" si="186"/>
        <v>0</v>
      </c>
      <c r="DD84" s="55">
        <f t="shared" si="186"/>
        <v>0</v>
      </c>
      <c r="DE84" s="55">
        <f t="shared" si="186"/>
        <v>0</v>
      </c>
      <c r="DF84" s="55">
        <f t="shared" si="186"/>
        <v>0</v>
      </c>
      <c r="DG84" s="56">
        <f t="shared" si="186"/>
        <v>0</v>
      </c>
      <c r="DH84" s="56">
        <f t="shared" si="186"/>
        <v>91.454000000000008</v>
      </c>
      <c r="DI84" s="70">
        <f t="shared" si="114"/>
        <v>7.6315725222772714E-3</v>
      </c>
      <c r="DJ84" s="35"/>
      <c r="DK84" s="55">
        <f t="shared" ref="DK84:ED84" si="187">SUM(DK58:DK83)</f>
        <v>0</v>
      </c>
      <c r="DL84" s="55">
        <f t="shared" si="187"/>
        <v>0</v>
      </c>
      <c r="DM84" s="55">
        <f t="shared" si="187"/>
        <v>0</v>
      </c>
      <c r="DN84" s="55">
        <f t="shared" si="187"/>
        <v>0</v>
      </c>
      <c r="DO84" s="55">
        <f t="shared" si="187"/>
        <v>0</v>
      </c>
      <c r="DP84" s="56">
        <f t="shared" si="187"/>
        <v>0</v>
      </c>
      <c r="DQ84" s="55">
        <f t="shared" si="187"/>
        <v>0</v>
      </c>
      <c r="DR84" s="55">
        <f t="shared" si="187"/>
        <v>0</v>
      </c>
      <c r="DS84" s="55">
        <f t="shared" si="187"/>
        <v>0</v>
      </c>
      <c r="DT84" s="55">
        <f t="shared" si="187"/>
        <v>0</v>
      </c>
      <c r="DU84" s="55">
        <f t="shared" si="187"/>
        <v>0</v>
      </c>
      <c r="DV84" s="55">
        <f t="shared" si="187"/>
        <v>0</v>
      </c>
      <c r="DW84" s="55">
        <f t="shared" si="187"/>
        <v>0</v>
      </c>
      <c r="DX84" s="55">
        <f t="shared" si="187"/>
        <v>0</v>
      </c>
      <c r="DY84" s="55">
        <f t="shared" si="187"/>
        <v>0</v>
      </c>
      <c r="DZ84" s="55">
        <f t="shared" si="187"/>
        <v>0</v>
      </c>
      <c r="EA84" s="55">
        <f t="shared" si="187"/>
        <v>0</v>
      </c>
      <c r="EB84" s="55">
        <f t="shared" si="187"/>
        <v>0</v>
      </c>
      <c r="EC84" s="56">
        <f t="shared" si="187"/>
        <v>0</v>
      </c>
      <c r="ED84" s="56">
        <f t="shared" si="187"/>
        <v>0</v>
      </c>
      <c r="EE84" s="70" t="str">
        <f t="shared" si="180"/>
        <v/>
      </c>
      <c r="EF84" s="32"/>
    </row>
    <row r="85" spans="1:136" s="32" customFormat="1" ht="35.25" customHeight="1" x14ac:dyDescent="0.25">
      <c r="B85" s="118">
        <v>18</v>
      </c>
      <c r="C85" s="61" t="s">
        <v>66</v>
      </c>
      <c r="D85" s="1"/>
      <c r="E85" s="53">
        <f t="shared" ref="E85:AA85" si="188">SUM(E57,E84)</f>
        <v>325.02</v>
      </c>
      <c r="F85" s="53">
        <f t="shared" si="188"/>
        <v>425</v>
      </c>
      <c r="G85" s="53">
        <f t="shared" si="188"/>
        <v>1.6303609999999999</v>
      </c>
      <c r="H85" s="53">
        <f t="shared" si="188"/>
        <v>6.0808470000000003</v>
      </c>
      <c r="I85" s="53">
        <f t="shared" si="188"/>
        <v>6.8050509999999997</v>
      </c>
      <c r="J85" s="53">
        <f t="shared" si="188"/>
        <v>154.81147999999999</v>
      </c>
      <c r="K85" s="53">
        <f t="shared" si="188"/>
        <v>1.904352</v>
      </c>
      <c r="L85" s="53">
        <f t="shared" si="188"/>
        <v>76.099999999999994</v>
      </c>
      <c r="M85" s="53">
        <f t="shared" si="188"/>
        <v>81.599999999999994</v>
      </c>
      <c r="N85" s="53">
        <f t="shared" si="188"/>
        <v>81.900000000000006</v>
      </c>
      <c r="O85" s="53">
        <f t="shared" si="188"/>
        <v>80</v>
      </c>
      <c r="P85" s="54">
        <f t="shared" si="188"/>
        <v>1240.852091</v>
      </c>
      <c r="Q85" s="53">
        <f t="shared" si="188"/>
        <v>0</v>
      </c>
      <c r="R85" s="53">
        <f t="shared" si="188"/>
        <v>10</v>
      </c>
      <c r="S85" s="53">
        <f t="shared" si="188"/>
        <v>10</v>
      </c>
      <c r="T85" s="54">
        <f t="shared" si="188"/>
        <v>20</v>
      </c>
      <c r="U85" s="53">
        <f t="shared" si="188"/>
        <v>0</v>
      </c>
      <c r="V85" s="53">
        <f t="shared" si="188"/>
        <v>0</v>
      </c>
      <c r="W85" s="53">
        <f t="shared" si="188"/>
        <v>0</v>
      </c>
      <c r="X85" s="53">
        <f t="shared" si="188"/>
        <v>0</v>
      </c>
      <c r="Y85" s="53">
        <f t="shared" si="188"/>
        <v>0</v>
      </c>
      <c r="Z85" s="54">
        <f t="shared" si="188"/>
        <v>0</v>
      </c>
      <c r="AA85" s="80">
        <f t="shared" si="188"/>
        <v>1260.852091</v>
      </c>
      <c r="AB85" s="81">
        <f t="shared" si="178"/>
        <v>0.30063037717167407</v>
      </c>
      <c r="AC85" s="35"/>
      <c r="AD85" s="53">
        <f t="shared" ref="AD85:BB85" si="189">SUM(AD57,AD84)</f>
        <v>229.00460749999999</v>
      </c>
      <c r="AE85" s="53">
        <f t="shared" si="189"/>
        <v>278.42548594085002</v>
      </c>
      <c r="AF85" s="53">
        <f t="shared" si="189"/>
        <v>295.35225733999999</v>
      </c>
      <c r="AG85" s="53">
        <f t="shared" si="189"/>
        <v>227.42958708999998</v>
      </c>
      <c r="AH85" s="53">
        <f t="shared" si="189"/>
        <v>246.90855386999999</v>
      </c>
      <c r="AI85" s="54">
        <f t="shared" si="189"/>
        <v>1277.12049174085</v>
      </c>
      <c r="AJ85" s="53">
        <f t="shared" si="189"/>
        <v>9.6368970000000012</v>
      </c>
      <c r="AK85" s="53">
        <f t="shared" si="189"/>
        <v>23.914069388649999</v>
      </c>
      <c r="AL85" s="53">
        <f t="shared" si="189"/>
        <v>33.996294840000004</v>
      </c>
      <c r="AM85" s="53">
        <f t="shared" si="189"/>
        <v>52.742022369999994</v>
      </c>
      <c r="AN85" s="53">
        <f t="shared" si="189"/>
        <v>27.563467579999998</v>
      </c>
      <c r="AO85" s="54">
        <f t="shared" si="189"/>
        <v>147.85275117864998</v>
      </c>
      <c r="AP85" s="53">
        <f t="shared" si="189"/>
        <v>10</v>
      </c>
      <c r="AQ85" s="53">
        <f t="shared" si="189"/>
        <v>10</v>
      </c>
      <c r="AR85" s="53">
        <f t="shared" si="189"/>
        <v>3.75</v>
      </c>
      <c r="AS85" s="53">
        <f t="shared" si="189"/>
        <v>0</v>
      </c>
      <c r="AT85" s="53">
        <f t="shared" si="189"/>
        <v>0</v>
      </c>
      <c r="AU85" s="54">
        <f t="shared" si="189"/>
        <v>23.75</v>
      </c>
      <c r="AV85" s="53">
        <f t="shared" si="189"/>
        <v>0</v>
      </c>
      <c r="AW85" s="53">
        <f t="shared" si="189"/>
        <v>0</v>
      </c>
      <c r="AX85" s="53">
        <f t="shared" si="189"/>
        <v>0</v>
      </c>
      <c r="AY85" s="53">
        <f t="shared" si="189"/>
        <v>0</v>
      </c>
      <c r="AZ85" s="53">
        <f t="shared" si="189"/>
        <v>0</v>
      </c>
      <c r="BA85" s="54">
        <f t="shared" si="189"/>
        <v>0</v>
      </c>
      <c r="BB85" s="80">
        <f t="shared" si="189"/>
        <v>1448.7232429194999</v>
      </c>
      <c r="BC85" s="81">
        <f t="shared" si="179"/>
        <v>0.19587953183741205</v>
      </c>
      <c r="BD85" s="35"/>
      <c r="BE85" s="53">
        <f t="shared" ref="BE85:CF85" si="190">SUM(BE57,BE84)</f>
        <v>261.6260049</v>
      </c>
      <c r="BF85" s="53">
        <f t="shared" si="190"/>
        <v>301.38260291999995</v>
      </c>
      <c r="BG85" s="53">
        <f t="shared" si="190"/>
        <v>327.53615659999997</v>
      </c>
      <c r="BH85" s="53">
        <f t="shared" si="190"/>
        <v>304.10524038999995</v>
      </c>
      <c r="BI85" s="53">
        <f t="shared" si="190"/>
        <v>296.96522738000004</v>
      </c>
      <c r="BJ85" s="53">
        <f t="shared" si="190"/>
        <v>5</v>
      </c>
      <c r="BK85" s="54">
        <f t="shared" si="190"/>
        <v>1496.6152321900001</v>
      </c>
      <c r="BL85" s="53">
        <f t="shared" si="190"/>
        <v>36.382998220000005</v>
      </c>
      <c r="BM85" s="53">
        <f t="shared" si="190"/>
        <v>37.91137542268001</v>
      </c>
      <c r="BN85" s="53">
        <f t="shared" si="190"/>
        <v>28.011550362888883</v>
      </c>
      <c r="BO85" s="53">
        <f t="shared" si="190"/>
        <v>27.861777289999999</v>
      </c>
      <c r="BP85" s="53">
        <f t="shared" si="190"/>
        <v>13.658896244431109</v>
      </c>
      <c r="BQ85" s="54">
        <f t="shared" si="190"/>
        <v>143.82659754000002</v>
      </c>
      <c r="BR85" s="53">
        <f t="shared" si="190"/>
        <v>0</v>
      </c>
      <c r="BS85" s="53">
        <f t="shared" si="190"/>
        <v>0</v>
      </c>
      <c r="BT85" s="53">
        <f t="shared" si="190"/>
        <v>0</v>
      </c>
      <c r="BU85" s="53">
        <f t="shared" si="190"/>
        <v>0</v>
      </c>
      <c r="BV85" s="53">
        <f t="shared" si="190"/>
        <v>0</v>
      </c>
      <c r="BW85" s="54">
        <f t="shared" si="190"/>
        <v>0</v>
      </c>
      <c r="BX85" s="53">
        <f t="shared" si="190"/>
        <v>0</v>
      </c>
      <c r="BY85" s="54">
        <f t="shared" si="190"/>
        <v>0</v>
      </c>
      <c r="BZ85" s="53">
        <f t="shared" si="190"/>
        <v>0</v>
      </c>
      <c r="CA85" s="53">
        <f t="shared" si="190"/>
        <v>0</v>
      </c>
      <c r="CB85" s="53">
        <f t="shared" si="190"/>
        <v>0</v>
      </c>
      <c r="CC85" s="53">
        <f t="shared" si="190"/>
        <v>0</v>
      </c>
      <c r="CD85" s="53">
        <f t="shared" si="190"/>
        <v>0</v>
      </c>
      <c r="CE85" s="54">
        <f t="shared" si="190"/>
        <v>0</v>
      </c>
      <c r="CF85" s="80">
        <f t="shared" si="190"/>
        <v>1640.4418297300001</v>
      </c>
      <c r="CG85" s="81">
        <f t="shared" si="113"/>
        <v>0.17726634726597384</v>
      </c>
      <c r="CH85" s="35"/>
      <c r="CI85" s="53">
        <f t="shared" ref="CI85:DH85" si="191">SUM(CI57,CI84)</f>
        <v>1</v>
      </c>
      <c r="CJ85" s="53">
        <f t="shared" si="191"/>
        <v>1</v>
      </c>
      <c r="CK85" s="53">
        <f t="shared" si="191"/>
        <v>1</v>
      </c>
      <c r="CL85" s="53">
        <f t="shared" si="191"/>
        <v>0</v>
      </c>
      <c r="CM85" s="53">
        <f t="shared" si="191"/>
        <v>0</v>
      </c>
      <c r="CN85" s="53">
        <f t="shared" si="191"/>
        <v>1542.0640000000001</v>
      </c>
      <c r="CO85" s="54">
        <f t="shared" si="191"/>
        <v>1545.0640000000001</v>
      </c>
      <c r="CP85" s="53">
        <f t="shared" si="191"/>
        <v>13.870000000000001</v>
      </c>
      <c r="CQ85" s="53">
        <f t="shared" si="191"/>
        <v>0</v>
      </c>
      <c r="CR85" s="53">
        <f t="shared" si="191"/>
        <v>0</v>
      </c>
      <c r="CS85" s="53">
        <f t="shared" si="191"/>
        <v>0</v>
      </c>
      <c r="CT85" s="53">
        <f t="shared" si="191"/>
        <v>0</v>
      </c>
      <c r="CU85" s="53">
        <f t="shared" si="191"/>
        <v>69.13</v>
      </c>
      <c r="CV85" s="54">
        <f t="shared" si="191"/>
        <v>83</v>
      </c>
      <c r="CW85" s="53">
        <f t="shared" si="191"/>
        <v>214.35</v>
      </c>
      <c r="CX85" s="53">
        <f t="shared" si="191"/>
        <v>8.2899999999999991</v>
      </c>
      <c r="CY85" s="54">
        <f t="shared" si="191"/>
        <v>222.64</v>
      </c>
      <c r="CZ85" s="53">
        <f t="shared" si="191"/>
        <v>0</v>
      </c>
      <c r="DA85" s="54">
        <f t="shared" si="191"/>
        <v>0</v>
      </c>
      <c r="DB85" s="53">
        <f t="shared" si="191"/>
        <v>0</v>
      </c>
      <c r="DC85" s="53">
        <f t="shared" si="191"/>
        <v>0</v>
      </c>
      <c r="DD85" s="53">
        <f t="shared" si="191"/>
        <v>0</v>
      </c>
      <c r="DE85" s="53">
        <f t="shared" si="191"/>
        <v>0</v>
      </c>
      <c r="DF85" s="53">
        <f t="shared" si="191"/>
        <v>0</v>
      </c>
      <c r="DG85" s="54">
        <f t="shared" si="191"/>
        <v>0</v>
      </c>
      <c r="DH85" s="80">
        <f t="shared" si="191"/>
        <v>1850.704</v>
      </c>
      <c r="DI85" s="81">
        <f t="shared" si="114"/>
        <v>0.15443591087616326</v>
      </c>
      <c r="DJ85" s="35"/>
      <c r="DK85" s="53">
        <f t="shared" ref="DK85:ED85" si="192">SUM(DK57,DK84)</f>
        <v>0</v>
      </c>
      <c r="DL85" s="53">
        <f t="shared" si="192"/>
        <v>0</v>
      </c>
      <c r="DM85" s="53">
        <f t="shared" si="192"/>
        <v>0</v>
      </c>
      <c r="DN85" s="53">
        <f t="shared" si="192"/>
        <v>0</v>
      </c>
      <c r="DO85" s="53">
        <f t="shared" si="192"/>
        <v>0</v>
      </c>
      <c r="DP85" s="54">
        <f t="shared" si="192"/>
        <v>0</v>
      </c>
      <c r="DQ85" s="53">
        <f t="shared" si="192"/>
        <v>0</v>
      </c>
      <c r="DR85" s="53">
        <f t="shared" si="192"/>
        <v>0</v>
      </c>
      <c r="DS85" s="53">
        <f t="shared" si="192"/>
        <v>0</v>
      </c>
      <c r="DT85" s="53">
        <f t="shared" si="192"/>
        <v>0</v>
      </c>
      <c r="DU85" s="53">
        <f t="shared" si="192"/>
        <v>0</v>
      </c>
      <c r="DV85" s="53">
        <f t="shared" si="192"/>
        <v>0</v>
      </c>
      <c r="DW85" s="53">
        <f t="shared" si="192"/>
        <v>0</v>
      </c>
      <c r="DX85" s="53">
        <f t="shared" si="192"/>
        <v>0</v>
      </c>
      <c r="DY85" s="53">
        <f t="shared" si="192"/>
        <v>0</v>
      </c>
      <c r="DZ85" s="53">
        <f t="shared" si="192"/>
        <v>0</v>
      </c>
      <c r="EA85" s="53">
        <f t="shared" si="192"/>
        <v>0</v>
      </c>
      <c r="EB85" s="53">
        <f t="shared" si="192"/>
        <v>0</v>
      </c>
      <c r="EC85" s="54">
        <f t="shared" si="192"/>
        <v>0</v>
      </c>
      <c r="ED85" s="80">
        <f t="shared" si="192"/>
        <v>0</v>
      </c>
      <c r="EE85" s="81" t="str">
        <f t="shared" si="180"/>
        <v/>
      </c>
    </row>
    <row r="86" spans="1:136" ht="8.25" customHeight="1" x14ac:dyDescent="0.25">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71"/>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71"/>
      <c r="BD86" s="32"/>
      <c r="BE86" s="32"/>
      <c r="BF86" s="32"/>
      <c r="BG86" s="32"/>
      <c r="BH86" s="32"/>
      <c r="BI86" s="32"/>
      <c r="BK86" s="32"/>
      <c r="BL86" s="32"/>
      <c r="BM86" s="32"/>
      <c r="BQ86" s="32"/>
      <c r="BR86" s="32"/>
      <c r="BS86" s="32"/>
      <c r="BT86" s="32"/>
      <c r="BU86" s="32"/>
      <c r="BV86" s="32"/>
      <c r="BW86" s="32"/>
      <c r="BZ86" s="32"/>
      <c r="CA86" s="32"/>
      <c r="CB86" s="32"/>
      <c r="CC86" s="32"/>
      <c r="CD86" s="32"/>
      <c r="CE86" s="32"/>
      <c r="CF86" s="32"/>
      <c r="CG86" s="71"/>
      <c r="CH86" s="32"/>
      <c r="DI86" s="71"/>
      <c r="DQ86" s="32"/>
      <c r="DR86" s="32"/>
      <c r="DS86" s="32"/>
      <c r="DT86" s="32"/>
      <c r="DU86" s="32"/>
      <c r="DV86" s="32"/>
      <c r="DW86" s="32"/>
      <c r="DX86" s="32"/>
      <c r="DY86" s="32"/>
      <c r="DZ86" s="32"/>
      <c r="EA86" s="32"/>
      <c r="EB86" s="32"/>
      <c r="EC86" s="32"/>
      <c r="ED86" s="32"/>
      <c r="EE86" s="71"/>
      <c r="EF86" s="32"/>
    </row>
    <row r="87" spans="1:136" s="46" customFormat="1" ht="18" customHeight="1" thickBot="1" x14ac:dyDescent="0.3">
      <c r="C87" s="60" t="s">
        <v>67</v>
      </c>
      <c r="D87" s="47"/>
      <c r="E87" s="57">
        <f t="shared" ref="E87:AA87" si="193">SUM(E51,E85)</f>
        <v>329.48339999999996</v>
      </c>
      <c r="F87" s="57">
        <f t="shared" si="193"/>
        <v>518.08656500000006</v>
      </c>
      <c r="G87" s="57">
        <f t="shared" si="193"/>
        <v>107.88534499999999</v>
      </c>
      <c r="H87" s="57">
        <f t="shared" si="193"/>
        <v>116.994879</v>
      </c>
      <c r="I87" s="57">
        <f t="shared" si="193"/>
        <v>167.20320199999998</v>
      </c>
      <c r="J87" s="57">
        <f t="shared" si="193"/>
        <v>429.73539599999992</v>
      </c>
      <c r="K87" s="57">
        <f t="shared" si="193"/>
        <v>218.10446099999999</v>
      </c>
      <c r="L87" s="57">
        <f t="shared" si="193"/>
        <v>358.39137800000003</v>
      </c>
      <c r="M87" s="57">
        <f t="shared" si="193"/>
        <v>355.33073592999995</v>
      </c>
      <c r="N87" s="57">
        <f t="shared" si="193"/>
        <v>333.48646417999998</v>
      </c>
      <c r="O87" s="57">
        <f t="shared" si="193"/>
        <v>345.51318889000004</v>
      </c>
      <c r="P87" s="58">
        <f t="shared" si="193"/>
        <v>3280.2150149999998</v>
      </c>
      <c r="Q87" s="57">
        <f t="shared" si="193"/>
        <v>50.215834319999999</v>
      </c>
      <c r="R87" s="57">
        <f t="shared" si="193"/>
        <v>170.99757653</v>
      </c>
      <c r="S87" s="57">
        <f t="shared" si="193"/>
        <v>114.361789</v>
      </c>
      <c r="T87" s="58">
        <f t="shared" si="193"/>
        <v>335.57519985000005</v>
      </c>
      <c r="U87" s="57">
        <f t="shared" si="193"/>
        <v>20.403565999999998</v>
      </c>
      <c r="V87" s="57">
        <f t="shared" si="193"/>
        <v>69.20114247153559</v>
      </c>
      <c r="W87" s="57">
        <f t="shared" si="193"/>
        <v>137.59606966300001</v>
      </c>
      <c r="X87" s="57">
        <f t="shared" si="193"/>
        <v>168.1876834593026</v>
      </c>
      <c r="Y87" s="57">
        <f t="shared" si="193"/>
        <v>182.84889609249998</v>
      </c>
      <c r="Z87" s="58">
        <f t="shared" si="193"/>
        <v>578.23735768633821</v>
      </c>
      <c r="AA87" s="82">
        <f t="shared" si="193"/>
        <v>4194.0275725363381</v>
      </c>
      <c r="AB87" s="83">
        <f t="shared" si="178"/>
        <v>1</v>
      </c>
      <c r="AC87" s="64"/>
      <c r="AD87" s="57">
        <f t="shared" ref="AD87:BB87" si="194">SUM(AD51,AD85)</f>
        <v>687.99791714999992</v>
      </c>
      <c r="AE87" s="57">
        <f t="shared" si="194"/>
        <v>964.15453743085004</v>
      </c>
      <c r="AF87" s="57">
        <f t="shared" si="194"/>
        <v>1281.9605938300001</v>
      </c>
      <c r="AG87" s="57">
        <f t="shared" si="194"/>
        <v>1093.1717614505353</v>
      </c>
      <c r="AH87" s="57">
        <f t="shared" si="194"/>
        <v>1229.7022250419418</v>
      </c>
      <c r="AI87" s="58">
        <f t="shared" si="194"/>
        <v>5256.9870349033272</v>
      </c>
      <c r="AJ87" s="57">
        <f t="shared" si="194"/>
        <v>13.089367000000001</v>
      </c>
      <c r="AK87" s="57">
        <f t="shared" si="194"/>
        <v>31.74906938865</v>
      </c>
      <c r="AL87" s="57">
        <f t="shared" si="194"/>
        <v>48.420594840000007</v>
      </c>
      <c r="AM87" s="57">
        <f t="shared" si="194"/>
        <v>74.091672495349997</v>
      </c>
      <c r="AN87" s="57">
        <f t="shared" si="194"/>
        <v>41.465735384649996</v>
      </c>
      <c r="AO87" s="58">
        <f t="shared" si="194"/>
        <v>208.81643910864997</v>
      </c>
      <c r="AP87" s="57">
        <f t="shared" si="194"/>
        <v>172.184833</v>
      </c>
      <c r="AQ87" s="57">
        <f t="shared" si="194"/>
        <v>128.287149</v>
      </c>
      <c r="AR87" s="57">
        <f t="shared" si="194"/>
        <v>133.82210147000001</v>
      </c>
      <c r="AS87" s="57">
        <f t="shared" si="194"/>
        <v>181.06989300000001</v>
      </c>
      <c r="AT87" s="57">
        <f t="shared" si="194"/>
        <v>123.092556</v>
      </c>
      <c r="AU87" s="58">
        <f t="shared" si="194"/>
        <v>738.45653246999996</v>
      </c>
      <c r="AV87" s="57">
        <f t="shared" si="194"/>
        <v>187.84127327649998</v>
      </c>
      <c r="AW87" s="57">
        <f t="shared" si="194"/>
        <v>234.8459350055</v>
      </c>
      <c r="AX87" s="57">
        <f t="shared" si="194"/>
        <v>245.34805761562581</v>
      </c>
      <c r="AY87" s="57">
        <f t="shared" si="194"/>
        <v>254.27149268336746</v>
      </c>
      <c r="AZ87" s="57">
        <f t="shared" si="194"/>
        <v>269.42417554229218</v>
      </c>
      <c r="BA87" s="58">
        <f t="shared" si="194"/>
        <v>1191.7309341232856</v>
      </c>
      <c r="BB87" s="82">
        <f t="shared" si="194"/>
        <v>7395.9909406052639</v>
      </c>
      <c r="BC87" s="83">
        <f t="shared" si="179"/>
        <v>1</v>
      </c>
      <c r="BD87" s="64"/>
      <c r="BE87" s="57">
        <f t="shared" ref="BE87:CF87" si="195">SUM(BE51,BE85)</f>
        <v>1449.3554072023296</v>
      </c>
      <c r="BF87" s="57">
        <f t="shared" si="195"/>
        <v>1356.62866889712</v>
      </c>
      <c r="BG87" s="57">
        <f t="shared" si="195"/>
        <v>1470.8062995378993</v>
      </c>
      <c r="BH87" s="57">
        <f t="shared" si="195"/>
        <v>1533.3721420545435</v>
      </c>
      <c r="BI87" s="57">
        <f t="shared" si="195"/>
        <v>1547.8766677990045</v>
      </c>
      <c r="BJ87" s="57">
        <f t="shared" si="195"/>
        <v>15.163976699999999</v>
      </c>
      <c r="BK87" s="58">
        <f t="shared" si="195"/>
        <v>7373.2031621908964</v>
      </c>
      <c r="BL87" s="57">
        <f t="shared" si="195"/>
        <v>37.558423080000004</v>
      </c>
      <c r="BM87" s="57">
        <f t="shared" si="195"/>
        <v>39.695506672680011</v>
      </c>
      <c r="BN87" s="57">
        <f t="shared" si="195"/>
        <v>30.662618542888882</v>
      </c>
      <c r="BO87" s="57">
        <f t="shared" si="195"/>
        <v>30.866286410000001</v>
      </c>
      <c r="BP87" s="57">
        <f t="shared" si="195"/>
        <v>16.54859864443111</v>
      </c>
      <c r="BQ87" s="58">
        <f t="shared" si="195"/>
        <v>155.33143335000003</v>
      </c>
      <c r="BR87" s="57">
        <f t="shared" si="195"/>
        <v>100.261776</v>
      </c>
      <c r="BS87" s="57">
        <f t="shared" si="195"/>
        <v>107.50459599999999</v>
      </c>
      <c r="BT87" s="57">
        <f t="shared" si="195"/>
        <v>27.985375679999997</v>
      </c>
      <c r="BU87" s="57">
        <f t="shared" si="195"/>
        <v>2.7165200000000986</v>
      </c>
      <c r="BV87" s="57">
        <f t="shared" si="195"/>
        <v>0</v>
      </c>
      <c r="BW87" s="58">
        <f t="shared" si="195"/>
        <v>238.46826768000011</v>
      </c>
      <c r="BX87" s="57">
        <f t="shared" si="195"/>
        <v>0</v>
      </c>
      <c r="BY87" s="58">
        <f t="shared" si="195"/>
        <v>0</v>
      </c>
      <c r="BZ87" s="57">
        <f t="shared" si="195"/>
        <v>280.0958081234615</v>
      </c>
      <c r="CA87" s="57">
        <f t="shared" si="195"/>
        <v>287.81070764453835</v>
      </c>
      <c r="CB87" s="57">
        <f t="shared" si="195"/>
        <v>296.912785275018</v>
      </c>
      <c r="CC87" s="57">
        <f t="shared" si="195"/>
        <v>306.24922211750004</v>
      </c>
      <c r="CD87" s="57">
        <f t="shared" si="195"/>
        <v>316.03609104434599</v>
      </c>
      <c r="CE87" s="58">
        <f t="shared" si="195"/>
        <v>1487.1046142048638</v>
      </c>
      <c r="CF87" s="82">
        <f t="shared" si="195"/>
        <v>9254.1074774257613</v>
      </c>
      <c r="CG87" s="83">
        <f>IF(CF87=0,"",CF87/$CF$87)</f>
        <v>1</v>
      </c>
      <c r="CH87" s="64"/>
      <c r="CI87" s="57">
        <f t="shared" ref="CI87:DH87" si="196">SUM(CI51,CI85)</f>
        <v>705.72817013976169</v>
      </c>
      <c r="CJ87" s="57">
        <f t="shared" si="196"/>
        <v>688.1943950000225</v>
      </c>
      <c r="CK87" s="57">
        <f t="shared" si="196"/>
        <v>694</v>
      </c>
      <c r="CL87" s="57">
        <f t="shared" si="196"/>
        <v>403</v>
      </c>
      <c r="CM87" s="57">
        <f t="shared" si="196"/>
        <v>403</v>
      </c>
      <c r="CN87" s="57">
        <f t="shared" si="196"/>
        <v>4562.8472141893781</v>
      </c>
      <c r="CO87" s="58">
        <f t="shared" si="196"/>
        <v>7456.7697793291627</v>
      </c>
      <c r="CP87" s="57">
        <f t="shared" si="196"/>
        <v>24.12</v>
      </c>
      <c r="CQ87" s="57">
        <f t="shared" si="196"/>
        <v>10.25</v>
      </c>
      <c r="CR87" s="57">
        <f t="shared" si="196"/>
        <v>10.25</v>
      </c>
      <c r="CS87" s="57">
        <f t="shared" si="196"/>
        <v>10.25</v>
      </c>
      <c r="CT87" s="57">
        <f t="shared" si="196"/>
        <v>10.25</v>
      </c>
      <c r="CU87" s="57">
        <f t="shared" si="196"/>
        <v>104.19459999999999</v>
      </c>
      <c r="CV87" s="58">
        <f t="shared" si="196"/>
        <v>169.31459999999998</v>
      </c>
      <c r="CW87" s="57">
        <f t="shared" si="196"/>
        <v>2005.7085</v>
      </c>
      <c r="CX87" s="57">
        <f t="shared" si="196"/>
        <v>8.2899999999999991</v>
      </c>
      <c r="CY87" s="58">
        <f t="shared" si="196"/>
        <v>2013.9985000000001</v>
      </c>
      <c r="CZ87" s="57">
        <f t="shared" si="196"/>
        <v>0</v>
      </c>
      <c r="DA87" s="58">
        <f t="shared" si="196"/>
        <v>0</v>
      </c>
      <c r="DB87" s="57">
        <f t="shared" si="196"/>
        <v>515.12340643719995</v>
      </c>
      <c r="DC87" s="57">
        <f t="shared" si="196"/>
        <v>488.7089622396</v>
      </c>
      <c r="DD87" s="57">
        <f t="shared" si="196"/>
        <v>465.7993472645</v>
      </c>
      <c r="DE87" s="57">
        <f t="shared" si="196"/>
        <v>447.24653037029998</v>
      </c>
      <c r="DF87" s="57">
        <f t="shared" si="196"/>
        <v>426.67654969249998</v>
      </c>
      <c r="DG87" s="58">
        <f t="shared" si="196"/>
        <v>2343.5547960041004</v>
      </c>
      <c r="DH87" s="82">
        <f t="shared" si="196"/>
        <v>11983.637675333262</v>
      </c>
      <c r="DI87" s="83">
        <f t="shared" ref="DI87" si="197">IF(DH87=0,"",DH87/$DH$87)</f>
        <v>1</v>
      </c>
      <c r="DJ87" s="64"/>
      <c r="DK87" s="57">
        <f t="shared" ref="DK87:ED87" si="198">SUM(DK51,DK85)</f>
        <v>11.215999999999999</v>
      </c>
      <c r="DL87" s="57">
        <f t="shared" si="198"/>
        <v>11.215999999999999</v>
      </c>
      <c r="DM87" s="57">
        <f t="shared" si="198"/>
        <v>11.215999999999999</v>
      </c>
      <c r="DN87" s="57">
        <f t="shared" si="198"/>
        <v>11.215999999999999</v>
      </c>
      <c r="DO87" s="57">
        <f t="shared" si="198"/>
        <v>11.215999999999999</v>
      </c>
      <c r="DP87" s="58">
        <f t="shared" si="198"/>
        <v>56.08</v>
      </c>
      <c r="DQ87" s="57">
        <f t="shared" si="198"/>
        <v>393.98426963959997</v>
      </c>
      <c r="DR87" s="57">
        <f t="shared" si="198"/>
        <v>141.1160250133</v>
      </c>
      <c r="DS87" s="57">
        <f t="shared" si="198"/>
        <v>137.2552983768</v>
      </c>
      <c r="DT87" s="57">
        <f t="shared" si="198"/>
        <v>133.60108630920001</v>
      </c>
      <c r="DU87" s="57">
        <f t="shared" si="198"/>
        <v>119.66690000000001</v>
      </c>
      <c r="DV87" s="57">
        <f t="shared" si="198"/>
        <v>1</v>
      </c>
      <c r="DW87" s="57">
        <f t="shared" si="198"/>
        <v>1</v>
      </c>
      <c r="DX87" s="57">
        <f t="shared" si="198"/>
        <v>1</v>
      </c>
      <c r="DY87" s="57">
        <f t="shared" si="198"/>
        <v>1</v>
      </c>
      <c r="DZ87" s="57">
        <f t="shared" si="198"/>
        <v>1</v>
      </c>
      <c r="EA87" s="57">
        <f t="shared" si="198"/>
        <v>1</v>
      </c>
      <c r="EB87" s="57">
        <f t="shared" si="198"/>
        <v>1</v>
      </c>
      <c r="EC87" s="58">
        <f t="shared" si="198"/>
        <v>932.62357933889996</v>
      </c>
      <c r="ED87" s="82">
        <f t="shared" si="198"/>
        <v>988.7035793389</v>
      </c>
      <c r="EE87" s="83">
        <f t="shared" si="180"/>
        <v>1</v>
      </c>
    </row>
    <row r="88" spans="1:136" s="1" customFormat="1" ht="15" customHeight="1" x14ac:dyDescent="0.25">
      <c r="AB88" s="72"/>
      <c r="AK88" s="32"/>
      <c r="AL88" s="32"/>
      <c r="AM88" s="32"/>
      <c r="AN88" s="32"/>
      <c r="AO88" s="32"/>
      <c r="AP88" s="32"/>
      <c r="BC88" s="72"/>
      <c r="BF88" s="32"/>
      <c r="BG88" s="32"/>
      <c r="BH88" s="32"/>
      <c r="BI88" s="32"/>
      <c r="BJ88" s="32"/>
      <c r="BK88" s="32"/>
      <c r="BL88" s="32"/>
      <c r="BM88" s="13"/>
      <c r="BN88" s="13"/>
      <c r="BO88" s="13"/>
      <c r="BP88" s="13"/>
      <c r="BQ88" s="13"/>
      <c r="CG88" s="72"/>
      <c r="CJ88" s="32"/>
      <c r="CK88" s="32"/>
      <c r="CL88" s="32"/>
      <c r="CM88" s="32"/>
      <c r="CN88" s="32"/>
      <c r="CO88" s="32"/>
      <c r="CP88" s="32"/>
      <c r="CQ88" s="13"/>
      <c r="CR88" s="13"/>
      <c r="CS88" s="13"/>
      <c r="CT88" s="13"/>
      <c r="CU88" s="32"/>
      <c r="CV88" s="32"/>
      <c r="CY88" s="32"/>
      <c r="DA88" s="32"/>
      <c r="DG88" s="32"/>
      <c r="DI88" s="72"/>
      <c r="DP88" s="32"/>
      <c r="ED88" s="89"/>
      <c r="EE88" s="72"/>
    </row>
    <row r="89" spans="1:136" s="32" customFormat="1" ht="15.75" customHeight="1" x14ac:dyDescent="0.25">
      <c r="B89" s="1"/>
      <c r="C89" s="148" t="s">
        <v>166</v>
      </c>
      <c r="D89" s="1"/>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c r="BG89" s="112"/>
      <c r="BH89" s="112"/>
      <c r="BI89" s="112"/>
      <c r="BJ89" s="112"/>
      <c r="BK89" s="112"/>
      <c r="BL89" s="112"/>
      <c r="BM89" s="112"/>
      <c r="BN89" s="112"/>
      <c r="BO89" s="112"/>
      <c r="BP89" s="112"/>
      <c r="BQ89" s="112"/>
      <c r="BR89" s="112"/>
      <c r="BS89" s="112"/>
      <c r="BT89" s="112"/>
      <c r="BU89" s="112"/>
      <c r="BV89" s="112"/>
      <c r="BW89" s="112"/>
      <c r="BX89" s="112"/>
      <c r="BY89" s="112"/>
      <c r="BZ89" s="112"/>
      <c r="CA89" s="112"/>
      <c r="CB89" s="112"/>
      <c r="CE89" s="112"/>
      <c r="CF89" s="112"/>
      <c r="CG89" s="112"/>
      <c r="CH89" s="112"/>
      <c r="CI89" s="112"/>
      <c r="CJ89" s="112"/>
      <c r="CK89" s="112"/>
      <c r="CL89" s="112"/>
      <c r="CM89" s="112"/>
      <c r="CN89" s="112"/>
      <c r="CO89" s="112"/>
      <c r="CP89" s="112"/>
      <c r="CQ89" s="112"/>
      <c r="CR89" s="112"/>
      <c r="CS89" s="112"/>
      <c r="CT89" s="112"/>
      <c r="CU89" s="112"/>
      <c r="CV89" s="112"/>
      <c r="CW89" s="112"/>
      <c r="CX89" s="112"/>
      <c r="CY89" s="112"/>
      <c r="CZ89" s="112"/>
      <c r="DA89" s="112"/>
      <c r="DH89" s="112"/>
      <c r="DI89" s="112"/>
      <c r="DJ89" s="112"/>
      <c r="DK89" s="112"/>
      <c r="DL89" s="112"/>
      <c r="DM89" s="112"/>
      <c r="DN89" s="112"/>
      <c r="DO89" s="112"/>
      <c r="DP89" s="112"/>
      <c r="DQ89" s="112"/>
      <c r="DR89" s="112"/>
      <c r="DS89" s="112"/>
      <c r="DT89" s="112"/>
      <c r="DU89" s="112"/>
      <c r="DV89" s="112"/>
      <c r="DW89" s="112"/>
      <c r="DX89" s="112"/>
      <c r="DY89" s="112"/>
      <c r="DZ89" s="112"/>
      <c r="EA89" s="112"/>
      <c r="EB89" s="112"/>
      <c r="EC89" s="112"/>
      <c r="ED89" s="112"/>
      <c r="EE89" s="112"/>
    </row>
    <row r="90" spans="1:136" s="32" customFormat="1" ht="22.5" customHeight="1" x14ac:dyDescent="0.25">
      <c r="B90" s="1"/>
      <c r="C90" s="147" t="s">
        <v>35</v>
      </c>
      <c r="D90" s="1"/>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c r="BD90" s="112"/>
      <c r="BE90" s="112"/>
      <c r="BF90" s="112"/>
      <c r="BG90" s="112"/>
      <c r="BH90" s="112"/>
      <c r="BI90" s="112"/>
      <c r="BJ90" s="112"/>
      <c r="BK90" s="112"/>
      <c r="BL90" s="112"/>
      <c r="BM90" s="112"/>
      <c r="BN90" s="112"/>
      <c r="BO90" s="112"/>
      <c r="BP90" s="112"/>
      <c r="BQ90" s="112"/>
      <c r="BR90" s="112"/>
      <c r="BS90" s="112"/>
      <c r="BT90" s="112"/>
      <c r="BU90" s="112"/>
      <c r="BV90" s="112"/>
      <c r="BW90" s="112"/>
      <c r="BX90" s="112"/>
      <c r="BY90" s="112"/>
      <c r="BZ90"/>
      <c r="CA90"/>
      <c r="CB90"/>
      <c r="CC90"/>
      <c r="CD90"/>
      <c r="CE90"/>
      <c r="CF90" s="112"/>
      <c r="CG90" s="112"/>
      <c r="CH90" s="112"/>
      <c r="CI90" s="112"/>
      <c r="CJ90" s="112"/>
      <c r="CK90" s="112"/>
      <c r="CL90" s="112"/>
      <c r="CM90" s="112"/>
      <c r="CN90" s="112"/>
      <c r="CO90" s="112"/>
      <c r="CP90" s="112"/>
      <c r="CQ90" s="112"/>
      <c r="CR90" s="112"/>
      <c r="CS90" s="112"/>
      <c r="CT90" s="112"/>
      <c r="CU90" s="112"/>
      <c r="CV90" s="112"/>
      <c r="CW90" s="112"/>
      <c r="CX90" s="112"/>
      <c r="CY90" s="112"/>
      <c r="CZ90" s="112"/>
      <c r="DA90" s="112"/>
      <c r="DB90" s="41">
        <f>13.13999649+20.036460762</f>
        <v>33.176457251999999</v>
      </c>
      <c r="DC90" s="41">
        <f>13.13999649+20.036460762</f>
        <v>33.176457251999999</v>
      </c>
      <c r="DD90" s="41">
        <f>13.13999649+20.036460762</f>
        <v>33.176457251999999</v>
      </c>
      <c r="DE90" s="41">
        <f>13.13999649+20.036460762</f>
        <v>33.176457251999999</v>
      </c>
      <c r="DF90" s="41">
        <f>13.13999649+20.036460762</f>
        <v>33.176457251999999</v>
      </c>
      <c r="DG90" s="104">
        <f t="shared" ref="DG90:DG91" si="199">SUM(DB90:DF90)</f>
        <v>165.88228626</v>
      </c>
      <c r="DH90" s="112"/>
      <c r="DI90" s="112"/>
      <c r="DJ90" s="112"/>
      <c r="DK90" s="112"/>
      <c r="DL90" s="112"/>
      <c r="DM90" s="112"/>
      <c r="DN90" s="112"/>
      <c r="DO90" s="112"/>
      <c r="DP90" s="112"/>
      <c r="DQ90" s="41">
        <v>20.036460762000001</v>
      </c>
      <c r="DR90" s="41">
        <v>20.036460762000001</v>
      </c>
      <c r="DS90" s="41">
        <v>20.036460762000001</v>
      </c>
      <c r="DT90" s="41">
        <v>20.036460762000001</v>
      </c>
      <c r="DU90" s="41">
        <v>20.036460762000001</v>
      </c>
      <c r="DV90" s="41"/>
      <c r="DW90" s="41"/>
      <c r="DX90" s="41"/>
      <c r="DY90" s="41"/>
      <c r="DZ90" s="41"/>
      <c r="EA90" s="41"/>
      <c r="EB90" s="41"/>
      <c r="EC90" s="104">
        <f t="shared" ref="EC90:EC91" si="200">SUM(DQ90:EB90)</f>
        <v>100.18230381000001</v>
      </c>
      <c r="ED90" s="112"/>
      <c r="EE90" s="112"/>
    </row>
    <row r="91" spans="1:136" s="32" customFormat="1" ht="22.5" customHeight="1" thickBot="1" x14ac:dyDescent="0.3">
      <c r="B91" s="1"/>
      <c r="C91" s="61" t="s">
        <v>167</v>
      </c>
      <c r="D91" s="1"/>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c r="BD91" s="112"/>
      <c r="BE91" s="112"/>
      <c r="BF91" s="112"/>
      <c r="BG91" s="112"/>
      <c r="BH91" s="112"/>
      <c r="BI91" s="112"/>
      <c r="BJ91" s="112"/>
      <c r="BK91" s="112"/>
      <c r="BL91" s="112"/>
      <c r="BM91" s="112"/>
      <c r="BN91" s="112"/>
      <c r="BO91" s="112"/>
      <c r="BP91" s="112"/>
      <c r="BQ91" s="112"/>
      <c r="BR91" s="112"/>
      <c r="BS91" s="112"/>
      <c r="BT91" s="112"/>
      <c r="BU91" s="112"/>
      <c r="BV91" s="112"/>
      <c r="BW91" s="112"/>
      <c r="BX91" s="112"/>
      <c r="BY91" s="112"/>
      <c r="BZ91"/>
      <c r="CA91"/>
      <c r="CB91"/>
      <c r="CC91"/>
      <c r="CD91"/>
      <c r="CE91"/>
      <c r="CF91" s="112"/>
      <c r="CG91" s="112"/>
      <c r="CH91" s="112"/>
      <c r="CI91" s="112"/>
      <c r="CJ91" s="112"/>
      <c r="CK91" s="112"/>
      <c r="CL91" s="112"/>
      <c r="CM91" s="112"/>
      <c r="CN91" s="112"/>
      <c r="CO91" s="112"/>
      <c r="CP91" s="112"/>
      <c r="CQ91" s="112"/>
      <c r="CR91" s="112"/>
      <c r="CS91" s="112"/>
      <c r="CT91" s="112"/>
      <c r="CU91" s="112"/>
      <c r="CV91" s="112"/>
      <c r="CW91" s="112"/>
      <c r="CX91" s="112"/>
      <c r="CY91" s="112"/>
      <c r="CZ91" s="112"/>
      <c r="DA91" s="112"/>
      <c r="DB91" s="57">
        <f t="shared" ref="DB91:DD91" si="201">SUM(DB90)</f>
        <v>33.176457251999999</v>
      </c>
      <c r="DC91" s="57">
        <f t="shared" si="201"/>
        <v>33.176457251999999</v>
      </c>
      <c r="DD91" s="57">
        <f t="shared" si="201"/>
        <v>33.176457251999999</v>
      </c>
      <c r="DE91" s="57">
        <f>SUM(DE90)</f>
        <v>33.176457251999999</v>
      </c>
      <c r="DF91" s="57">
        <f>SUM(DF90)</f>
        <v>33.176457251999999</v>
      </c>
      <c r="DG91" s="149">
        <f t="shared" si="199"/>
        <v>165.88228626</v>
      </c>
      <c r="DH91" s="112"/>
      <c r="DI91" s="112"/>
      <c r="DJ91" s="112"/>
      <c r="DK91" s="112"/>
      <c r="DL91" s="112"/>
      <c r="DM91" s="112"/>
      <c r="DN91" s="112"/>
      <c r="DO91" s="112"/>
      <c r="DP91" s="112"/>
      <c r="DQ91" s="57">
        <f t="shared" ref="DQ91:DS91" si="202">SUM(DQ90)</f>
        <v>20.036460762000001</v>
      </c>
      <c r="DR91" s="57">
        <f t="shared" si="202"/>
        <v>20.036460762000001</v>
      </c>
      <c r="DS91" s="57">
        <f t="shared" si="202"/>
        <v>20.036460762000001</v>
      </c>
      <c r="DT91" s="57">
        <f>SUM(DT90)</f>
        <v>20.036460762000001</v>
      </c>
      <c r="DU91" s="57">
        <f>SUM(DU90)</f>
        <v>20.036460762000001</v>
      </c>
      <c r="DV91" s="57">
        <f t="shared" ref="DV91:EB91" si="203">SUM(DV90)</f>
        <v>0</v>
      </c>
      <c r="DW91" s="57">
        <f t="shared" si="203"/>
        <v>0</v>
      </c>
      <c r="DX91" s="57">
        <f t="shared" si="203"/>
        <v>0</v>
      </c>
      <c r="DY91" s="57">
        <f t="shared" si="203"/>
        <v>0</v>
      </c>
      <c r="DZ91" s="57">
        <f t="shared" si="203"/>
        <v>0</v>
      </c>
      <c r="EA91" s="57">
        <f t="shared" si="203"/>
        <v>0</v>
      </c>
      <c r="EB91" s="57">
        <f t="shared" si="203"/>
        <v>0</v>
      </c>
      <c r="EC91" s="149">
        <f t="shared" si="200"/>
        <v>100.18230381000001</v>
      </c>
      <c r="ED91" s="112"/>
      <c r="EE91" s="112"/>
    </row>
    <row r="92" spans="1:136" s="32" customFormat="1" ht="10.5" customHeight="1" x14ac:dyDescent="0.25">
      <c r="B92" s="1"/>
      <c r="C92" s="99"/>
      <c r="D92" s="1"/>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c r="BC92" s="112"/>
      <c r="BD92" s="112"/>
      <c r="BE92" s="112"/>
      <c r="BF92" s="112"/>
      <c r="BG92" s="112"/>
      <c r="BH92" s="112"/>
      <c r="BI92" s="112"/>
      <c r="BJ92" s="112"/>
      <c r="BK92" s="112"/>
      <c r="BL92" s="112"/>
      <c r="BM92" s="112"/>
      <c r="BN92" s="112"/>
      <c r="BO92" s="112"/>
      <c r="BP92" s="112"/>
      <c r="BQ92" s="112"/>
      <c r="BR92" s="112"/>
      <c r="BS92" s="112"/>
      <c r="BT92" s="112"/>
      <c r="BU92" s="112"/>
      <c r="BV92" s="112"/>
      <c r="BW92" s="112"/>
      <c r="BX92" s="112"/>
      <c r="BY92" s="112"/>
      <c r="BZ92"/>
      <c r="CA92"/>
      <c r="CB92"/>
      <c r="CC92"/>
      <c r="CD92"/>
      <c r="CE92"/>
      <c r="CF92" s="112"/>
      <c r="CG92" s="112"/>
      <c r="CH92" s="112"/>
      <c r="CI92" s="112"/>
      <c r="CJ92" s="112"/>
      <c r="CK92" s="112"/>
      <c r="CL92" s="112"/>
      <c r="CM92" s="112"/>
      <c r="CN92" s="112"/>
      <c r="CO92" s="112"/>
      <c r="CP92" s="112"/>
      <c r="CQ92" s="112"/>
      <c r="CR92" s="112"/>
      <c r="CS92" s="112"/>
      <c r="CT92" s="112"/>
      <c r="CU92" s="112"/>
      <c r="CV92" s="112"/>
      <c r="CW92" s="112"/>
      <c r="CX92" s="112"/>
      <c r="CY92" s="112"/>
      <c r="CZ92" s="112"/>
      <c r="DA92" s="112"/>
      <c r="DB92" s="112"/>
      <c r="DC92" s="112"/>
      <c r="DD92" s="112"/>
      <c r="DE92" s="112"/>
      <c r="DF92" s="112"/>
      <c r="DG92" s="112"/>
      <c r="DH92" s="112"/>
      <c r="DI92" s="112"/>
      <c r="DJ92" s="112"/>
      <c r="DK92" s="112"/>
      <c r="DL92" s="112"/>
      <c r="DM92" s="112"/>
      <c r="DN92" s="112"/>
      <c r="DO92" s="112"/>
      <c r="DP92" s="112"/>
      <c r="DQ92" s="112"/>
      <c r="DR92" s="112"/>
      <c r="DS92" s="112"/>
      <c r="DT92" s="112"/>
      <c r="DU92" s="112"/>
      <c r="DV92" s="112"/>
      <c r="DW92" s="112"/>
      <c r="DX92" s="112"/>
      <c r="DY92" s="112"/>
      <c r="DZ92" s="112"/>
      <c r="EA92" s="112"/>
      <c r="EB92" s="112"/>
      <c r="EC92" s="112"/>
      <c r="ED92" s="112"/>
      <c r="EE92" s="112"/>
    </row>
    <row r="93" spans="1:136" s="32" customFormat="1" ht="22.5" customHeight="1" thickBot="1" x14ac:dyDescent="0.3">
      <c r="B93" s="1"/>
      <c r="C93" s="60" t="s">
        <v>168</v>
      </c>
      <c r="D93" s="1"/>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c r="BC93" s="112"/>
      <c r="BD93" s="112"/>
      <c r="BE93" s="112"/>
      <c r="BF93" s="112"/>
      <c r="BG93" s="112"/>
      <c r="BH93" s="112"/>
      <c r="BI93" s="112"/>
      <c r="BJ93" s="112"/>
      <c r="BK93" s="112"/>
      <c r="BL93" s="112"/>
      <c r="BM93" s="112"/>
      <c r="BN93" s="112"/>
      <c r="BO93" s="112"/>
      <c r="BP93" s="112"/>
      <c r="BQ93" s="112"/>
      <c r="BR93" s="112"/>
      <c r="BS93" s="112"/>
      <c r="BT93" s="112"/>
      <c r="BU93" s="112"/>
      <c r="BV93" s="112"/>
      <c r="BW93" s="112"/>
      <c r="BX93" s="112"/>
      <c r="BY93" s="112"/>
      <c r="BZ93"/>
      <c r="CA93"/>
      <c r="CB93"/>
      <c r="CC93"/>
      <c r="CD93"/>
      <c r="CE93"/>
      <c r="CF93" s="112"/>
      <c r="CG93" s="112"/>
      <c r="CH93" s="112"/>
      <c r="CI93" s="112"/>
      <c r="CJ93" s="112"/>
      <c r="CK93" s="112"/>
      <c r="CL93" s="112"/>
      <c r="CM93" s="112"/>
      <c r="CN93" s="112"/>
      <c r="CO93" s="112"/>
      <c r="CP93" s="112"/>
      <c r="CQ93" s="112"/>
      <c r="CR93" s="112"/>
      <c r="CS93" s="112"/>
      <c r="CT93" s="112"/>
      <c r="CU93" s="112"/>
      <c r="CV93" s="112"/>
      <c r="CW93" s="112"/>
      <c r="CX93" s="112"/>
      <c r="CY93" s="112"/>
      <c r="CZ93" s="112"/>
      <c r="DA93" s="112"/>
      <c r="DB93" s="57">
        <f>SUM(DB91,DB87)</f>
        <v>548.29986368919992</v>
      </c>
      <c r="DC93" s="57">
        <f t="shared" ref="DC93:DF93" si="204">SUM(DC91,DC87)</f>
        <v>521.88541949160003</v>
      </c>
      <c r="DD93" s="57">
        <f t="shared" si="204"/>
        <v>498.97580451649998</v>
      </c>
      <c r="DE93" s="57">
        <f t="shared" si="204"/>
        <v>480.42298762229996</v>
      </c>
      <c r="DF93" s="57">
        <f t="shared" si="204"/>
        <v>459.85300694449995</v>
      </c>
      <c r="DG93" s="58">
        <f>SUM(DB93:DF93)</f>
        <v>2509.4370822640999</v>
      </c>
      <c r="DH93" s="82">
        <f>SUM(DH87,DG91)</f>
        <v>12149.519961593262</v>
      </c>
      <c r="DI93" s="112"/>
      <c r="DJ93" s="112"/>
      <c r="DK93" s="112"/>
      <c r="DL93" s="112"/>
      <c r="DM93" s="112"/>
      <c r="DN93" s="112"/>
      <c r="DO93" s="112"/>
      <c r="DP93" s="112"/>
      <c r="DQ93" s="57">
        <f t="shared" ref="DQ93:EB93" si="205">SUM(DQ91,DQ87)</f>
        <v>414.02073040159996</v>
      </c>
      <c r="DR93" s="57">
        <f t="shared" si="205"/>
        <v>161.15248577529999</v>
      </c>
      <c r="DS93" s="57">
        <f t="shared" si="205"/>
        <v>157.29175913879999</v>
      </c>
      <c r="DT93" s="57">
        <f t="shared" si="205"/>
        <v>153.6375470712</v>
      </c>
      <c r="DU93" s="57">
        <f t="shared" si="205"/>
        <v>139.70336076200002</v>
      </c>
      <c r="DV93" s="57">
        <f t="shared" si="205"/>
        <v>1</v>
      </c>
      <c r="DW93" s="57">
        <f t="shared" si="205"/>
        <v>1</v>
      </c>
      <c r="DX93" s="57">
        <f t="shared" si="205"/>
        <v>1</v>
      </c>
      <c r="DY93" s="57">
        <f t="shared" si="205"/>
        <v>1</v>
      </c>
      <c r="DZ93" s="57">
        <f t="shared" si="205"/>
        <v>1</v>
      </c>
      <c r="EA93" s="57">
        <f t="shared" si="205"/>
        <v>1</v>
      </c>
      <c r="EB93" s="57">
        <f t="shared" si="205"/>
        <v>1</v>
      </c>
      <c r="EC93" s="58">
        <f>SUM(DQ93:EB93)</f>
        <v>1032.8058831489</v>
      </c>
      <c r="ED93" s="82">
        <f>SUM(ED87,EC91)</f>
        <v>1088.8858831489001</v>
      </c>
      <c r="EE93" s="112"/>
    </row>
    <row r="94" spans="1:136" ht="18.75" customHeight="1" x14ac:dyDescent="0.25">
      <c r="A94"/>
      <c r="B94"/>
      <c r="D94"/>
      <c r="P94"/>
      <c r="Q94"/>
      <c r="U94"/>
      <c r="AA94"/>
      <c r="AB94"/>
      <c r="AC94"/>
      <c r="AD94"/>
      <c r="AJ94"/>
      <c r="AP94"/>
      <c r="AV94"/>
      <c r="BB94"/>
      <c r="BC94"/>
      <c r="BD94"/>
      <c r="BE94"/>
      <c r="BH94"/>
      <c r="BI94"/>
      <c r="BJ94"/>
      <c r="BK94"/>
      <c r="BN94"/>
      <c r="BO94"/>
      <c r="BP94"/>
      <c r="BX94"/>
      <c r="BY94"/>
      <c r="BZ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EE94"/>
    </row>
    <row r="95" spans="1:136" s="12" customFormat="1" ht="18.75" customHeight="1" x14ac:dyDescent="0.25">
      <c r="C95" s="48" t="s">
        <v>68</v>
      </c>
      <c r="D95" s="48"/>
      <c r="E95" s="50">
        <f t="shared" ref="E95:AA95" si="206">E188-E87</f>
        <v>0</v>
      </c>
      <c r="F95" s="50">
        <f t="shared" si="206"/>
        <v>0</v>
      </c>
      <c r="G95" s="50">
        <f t="shared" si="206"/>
        <v>0</v>
      </c>
      <c r="H95" s="50">
        <f t="shared" si="206"/>
        <v>0</v>
      </c>
      <c r="I95" s="50">
        <f t="shared" si="206"/>
        <v>0</v>
      </c>
      <c r="J95" s="50">
        <f t="shared" si="206"/>
        <v>0</v>
      </c>
      <c r="K95" s="50">
        <f t="shared" si="206"/>
        <v>0</v>
      </c>
      <c r="L95" s="50">
        <f t="shared" si="206"/>
        <v>0</v>
      </c>
      <c r="M95" s="50">
        <f t="shared" si="206"/>
        <v>-4.4017959299999347</v>
      </c>
      <c r="N95" s="50">
        <f t="shared" si="206"/>
        <v>4.4017959300000484</v>
      </c>
      <c r="O95" s="50">
        <f t="shared" si="206"/>
        <v>-12.87316450000003</v>
      </c>
      <c r="P95" s="59">
        <f t="shared" si="206"/>
        <v>-12.873164499999803</v>
      </c>
      <c r="Q95" s="50">
        <f t="shared" si="206"/>
        <v>-50.215834319999999</v>
      </c>
      <c r="R95" s="50">
        <f t="shared" si="206"/>
        <v>-170.99757653</v>
      </c>
      <c r="S95" s="50">
        <f t="shared" si="206"/>
        <v>-71.461788999999996</v>
      </c>
      <c r="T95" s="59">
        <f t="shared" si="206"/>
        <v>-292.67519985000001</v>
      </c>
      <c r="U95" s="50">
        <f t="shared" si="206"/>
        <v>504.32231174116072</v>
      </c>
      <c r="V95" s="50">
        <f t="shared" si="206"/>
        <v>359.04861992892495</v>
      </c>
      <c r="W95" s="50">
        <f t="shared" si="206"/>
        <v>135.02990188860733</v>
      </c>
      <c r="X95" s="50">
        <f t="shared" si="206"/>
        <v>161.82459517254352</v>
      </c>
      <c r="Y95" s="50">
        <f t="shared" si="206"/>
        <v>137.13682980929221</v>
      </c>
      <c r="Z95" s="59">
        <f t="shared" si="206"/>
        <v>1297.3622585405292</v>
      </c>
      <c r="AA95" s="59">
        <f t="shared" si="206"/>
        <v>991.81389419052903</v>
      </c>
      <c r="AB95" s="96"/>
      <c r="AC95" s="97"/>
      <c r="AD95" s="50">
        <f t="shared" ref="AD95:BB95" si="207">AD188-AD87</f>
        <v>50.588060410000026</v>
      </c>
      <c r="AE95" s="50">
        <f t="shared" si="207"/>
        <v>-78.36736191</v>
      </c>
      <c r="AF95" s="50">
        <f t="shared" si="207"/>
        <v>-7.1461033400000815</v>
      </c>
      <c r="AG95" s="50">
        <f t="shared" si="207"/>
        <v>34.16580394000016</v>
      </c>
      <c r="AH95" s="50">
        <f t="shared" si="207"/>
        <v>5.2905752100000427</v>
      </c>
      <c r="AI95" s="59">
        <f t="shared" si="207"/>
        <v>4.5309743099996922</v>
      </c>
      <c r="AJ95" s="50">
        <f t="shared" si="207"/>
        <v>46.862133899999989</v>
      </c>
      <c r="AK95" s="50">
        <f t="shared" si="207"/>
        <v>-9.2843072599999985</v>
      </c>
      <c r="AL95" s="50">
        <f t="shared" si="207"/>
        <v>-15.911025730000006</v>
      </c>
      <c r="AM95" s="50">
        <f t="shared" si="207"/>
        <v>-20.322642680000001</v>
      </c>
      <c r="AN95" s="50">
        <f t="shared" si="207"/>
        <v>-1.3441582299999979</v>
      </c>
      <c r="AO95" s="59">
        <f t="shared" si="207"/>
        <v>0</v>
      </c>
      <c r="AP95" s="50">
        <f t="shared" si="207"/>
        <v>-43.984833000000009</v>
      </c>
      <c r="AQ95" s="50">
        <f t="shared" si="207"/>
        <v>95.212851000000001</v>
      </c>
      <c r="AR95" s="50">
        <f t="shared" si="207"/>
        <v>80.577898529999999</v>
      </c>
      <c r="AS95" s="50">
        <f t="shared" si="207"/>
        <v>56.630106999999924</v>
      </c>
      <c r="AT95" s="50">
        <f t="shared" si="207"/>
        <v>-0.14980599999984179</v>
      </c>
      <c r="AU95" s="59">
        <f t="shared" si="207"/>
        <v>188.28621753000027</v>
      </c>
      <c r="AV95" s="50">
        <f t="shared" si="207"/>
        <v>112.15872672350008</v>
      </c>
      <c r="AW95" s="50">
        <f t="shared" si="207"/>
        <v>-134.8459350055</v>
      </c>
      <c r="AX95" s="50">
        <f t="shared" si="207"/>
        <v>-45.348057615625805</v>
      </c>
      <c r="AY95" s="50">
        <f t="shared" si="207"/>
        <v>-254.27149268336746</v>
      </c>
      <c r="AZ95" s="50">
        <f t="shared" si="207"/>
        <v>-269.42417554229218</v>
      </c>
      <c r="BA95" s="59">
        <f t="shared" si="207"/>
        <v>-591.73093412328546</v>
      </c>
      <c r="BB95" s="59">
        <f t="shared" si="207"/>
        <v>-398.9137422832855</v>
      </c>
      <c r="BC95" s="96"/>
      <c r="BD95" s="97"/>
      <c r="BE95" s="50">
        <f>BE188-BE87</f>
        <v>-14.473215530000061</v>
      </c>
      <c r="BF95" s="50">
        <f>BF188-BF87</f>
        <v>73.441394089745245</v>
      </c>
      <c r="BG95" s="50">
        <f>BG188-BG87</f>
        <v>-8.8532913314115831</v>
      </c>
      <c r="BH95" s="50">
        <f>BH188-BH87</f>
        <v>51.88887542818884</v>
      </c>
      <c r="BI95" s="50">
        <f>BI188-BI87</f>
        <v>9.0506082168114972</v>
      </c>
      <c r="BJ95" s="50"/>
      <c r="BK95" s="59">
        <f>BK188-BK87</f>
        <v>95.890394173334244</v>
      </c>
      <c r="BL95" s="50">
        <f>BL188-BL87</f>
        <v>-3.9424217299999995</v>
      </c>
      <c r="BM95" s="50">
        <f>BM188-BM87</f>
        <v>1.1257733900000062</v>
      </c>
      <c r="BN95" s="50"/>
      <c r="BO95" s="50"/>
      <c r="BP95" s="50"/>
      <c r="BQ95" s="59">
        <f t="shared" ref="BQ95:BY95" si="208">BQ188-BQ87</f>
        <v>8</v>
      </c>
      <c r="BR95" s="50">
        <f t="shared" si="208"/>
        <v>2.802423104806735</v>
      </c>
      <c r="BS95" s="50">
        <f t="shared" si="208"/>
        <v>-68.711545104807087</v>
      </c>
      <c r="BT95" s="50">
        <f t="shared" si="208"/>
        <v>28.55712432</v>
      </c>
      <c r="BU95" s="50">
        <f t="shared" si="208"/>
        <v>66.740979999999908</v>
      </c>
      <c r="BV95" s="50">
        <f t="shared" si="208"/>
        <v>74.999999999999986</v>
      </c>
      <c r="BW95" s="59">
        <f t="shared" si="208"/>
        <v>104.38898231999951</v>
      </c>
      <c r="BX95" s="50">
        <f t="shared" si="208"/>
        <v>1608.6222500000003</v>
      </c>
      <c r="BY95" s="59">
        <f t="shared" si="208"/>
        <v>1608.6222500000003</v>
      </c>
      <c r="BZ95" s="50">
        <f t="shared" ref="BZ95:CF95" si="209">BZ194-BZ87</f>
        <v>-180.09580812346152</v>
      </c>
      <c r="CA95" s="50">
        <f t="shared" si="209"/>
        <v>-287.81070764453835</v>
      </c>
      <c r="CB95" s="50">
        <f t="shared" si="209"/>
        <v>-246.91278527501794</v>
      </c>
      <c r="CC95" s="50">
        <f t="shared" si="209"/>
        <v>9.4507603325000673</v>
      </c>
      <c r="CD95" s="50">
        <f t="shared" si="209"/>
        <v>84.328516575654419</v>
      </c>
      <c r="CE95" s="59">
        <f t="shared" si="209"/>
        <v>-621.04002413486319</v>
      </c>
      <c r="CF95" s="59">
        <f t="shared" si="209"/>
        <v>1195.8616023584691</v>
      </c>
      <c r="CG95" s="96"/>
      <c r="CH95" s="97"/>
      <c r="CI95" s="50">
        <f>CI188-CI87</f>
        <v>-16.048203983333337</v>
      </c>
      <c r="CJ95" s="50">
        <f>CJ188-CJ87</f>
        <v>7.7999999999974534E-2</v>
      </c>
      <c r="CK95" s="50">
        <f>CK188-CK87</f>
        <v>0.47599999999999909</v>
      </c>
      <c r="CL95" s="50">
        <f>CL188-CL87</f>
        <v>0</v>
      </c>
      <c r="CM95" s="50">
        <f>CM188-CM87</f>
        <v>0</v>
      </c>
      <c r="CN95" s="50"/>
      <c r="CO95" s="59">
        <f>CO188-CO87</f>
        <v>-87.548203983334133</v>
      </c>
      <c r="CP95" s="50">
        <f>CP188-CP87</f>
        <v>-5</v>
      </c>
      <c r="CQ95" s="50">
        <f>CQ188-CQ87</f>
        <v>0</v>
      </c>
      <c r="CR95" s="50"/>
      <c r="CS95" s="50"/>
      <c r="CT95" s="50"/>
      <c r="CU95" s="50"/>
      <c r="CV95" s="59">
        <f t="shared" ref="CV95:DA95" si="210">CV188-CV87</f>
        <v>-8</v>
      </c>
      <c r="CW95" s="50">
        <f t="shared" si="210"/>
        <v>-1608.6222499999999</v>
      </c>
      <c r="CX95" s="50">
        <f t="shared" si="210"/>
        <v>0</v>
      </c>
      <c r="CY95" s="59">
        <f t="shared" si="210"/>
        <v>-1608.6222500000001</v>
      </c>
      <c r="CZ95" s="50">
        <f t="shared" si="210"/>
        <v>37.688315367083803</v>
      </c>
      <c r="DA95" s="59">
        <f t="shared" si="210"/>
        <v>37.688315367083803</v>
      </c>
      <c r="DB95" s="50">
        <f t="shared" ref="DB95:DH95" si="211">DB188-DB93</f>
        <v>-113.89986368919995</v>
      </c>
      <c r="DC95" s="50">
        <f t="shared" si="211"/>
        <v>-87.485419491600055</v>
      </c>
      <c r="DD95" s="50">
        <f t="shared" si="211"/>
        <v>-64.5758045165</v>
      </c>
      <c r="DE95" s="50">
        <f t="shared" si="211"/>
        <v>-46.022987622299979</v>
      </c>
      <c r="DF95" s="50">
        <f t="shared" si="211"/>
        <v>-25.453006944499975</v>
      </c>
      <c r="DG95" s="50">
        <f t="shared" si="211"/>
        <v>-337.4370822640999</v>
      </c>
      <c r="DH95" s="59">
        <f t="shared" si="211"/>
        <v>-2003.9192208803488</v>
      </c>
      <c r="DI95" s="96"/>
      <c r="DJ95" s="97"/>
      <c r="DK95" s="50">
        <f t="shared" ref="DK95:DP95" si="212">DK188-DK87</f>
        <v>-11.215999999999999</v>
      </c>
      <c r="DL95" s="50">
        <f t="shared" si="212"/>
        <v>-11.215999999999999</v>
      </c>
      <c r="DM95" s="50">
        <f t="shared" si="212"/>
        <v>-11.215999999999999</v>
      </c>
      <c r="DN95" s="50">
        <f t="shared" si="212"/>
        <v>-11.215999999999999</v>
      </c>
      <c r="DO95" s="50">
        <f t="shared" si="212"/>
        <v>-11.215999999999999</v>
      </c>
      <c r="DP95" s="59">
        <f t="shared" si="212"/>
        <v>-56.08</v>
      </c>
      <c r="DQ95" s="50">
        <f t="shared" ref="DQ95:ED95" si="213">DQ188-DQ93</f>
        <v>-379.02074643278957</v>
      </c>
      <c r="DR95" s="50">
        <f t="shared" si="213"/>
        <v>-161.15248577529999</v>
      </c>
      <c r="DS95" s="50">
        <f t="shared" si="213"/>
        <v>-157.29175913879999</v>
      </c>
      <c r="DT95" s="50">
        <f t="shared" si="213"/>
        <v>-148.63754879250655</v>
      </c>
      <c r="DU95" s="50">
        <f t="shared" si="213"/>
        <v>-139.70336076200002</v>
      </c>
      <c r="DV95" s="50">
        <f t="shared" si="213"/>
        <v>-1</v>
      </c>
      <c r="DW95" s="50">
        <f t="shared" si="213"/>
        <v>-1</v>
      </c>
      <c r="DX95" s="50">
        <f t="shared" si="213"/>
        <v>-1</v>
      </c>
      <c r="DY95" s="50">
        <f t="shared" si="213"/>
        <v>-1</v>
      </c>
      <c r="DZ95" s="50">
        <f t="shared" si="213"/>
        <v>-1</v>
      </c>
      <c r="EA95" s="50">
        <f t="shared" si="213"/>
        <v>-1</v>
      </c>
      <c r="EB95" s="50">
        <f t="shared" si="213"/>
        <v>-1</v>
      </c>
      <c r="EC95" s="59">
        <f t="shared" si="213"/>
        <v>-992.80590090139617</v>
      </c>
      <c r="ED95" s="59">
        <f t="shared" si="213"/>
        <v>-1048.8859009013963</v>
      </c>
      <c r="EE95" s="96"/>
    </row>
    <row r="96" spans="1:136" s="12" customFormat="1" ht="16.5" customHeight="1" x14ac:dyDescent="0.25">
      <c r="C96" s="48" t="s">
        <v>69</v>
      </c>
      <c r="D96" s="48"/>
      <c r="E96" s="44">
        <f>SUM(E87,E95)</f>
        <v>329.48339999999996</v>
      </c>
      <c r="F96" s="44">
        <f t="shared" ref="F96:P96" si="214">SUM(F87,F95)</f>
        <v>518.08656500000006</v>
      </c>
      <c r="G96" s="44">
        <f t="shared" si="214"/>
        <v>107.88534499999999</v>
      </c>
      <c r="H96" s="44">
        <f t="shared" si="214"/>
        <v>116.994879</v>
      </c>
      <c r="I96" s="44">
        <f t="shared" si="214"/>
        <v>167.20320199999998</v>
      </c>
      <c r="J96" s="44">
        <f t="shared" si="214"/>
        <v>429.73539599999992</v>
      </c>
      <c r="K96" s="44">
        <f t="shared" si="214"/>
        <v>218.10446099999999</v>
      </c>
      <c r="L96" s="44">
        <f t="shared" si="214"/>
        <v>358.39137800000003</v>
      </c>
      <c r="M96" s="44">
        <f t="shared" si="214"/>
        <v>350.92894000000001</v>
      </c>
      <c r="N96" s="44">
        <f t="shared" si="214"/>
        <v>337.88826011000003</v>
      </c>
      <c r="O96" s="44">
        <f t="shared" si="214"/>
        <v>332.64002439000001</v>
      </c>
      <c r="P96" s="49">
        <f t="shared" si="214"/>
        <v>3267.3418505</v>
      </c>
      <c r="Q96" s="44">
        <f t="shared" ref="Q96" si="215">SUM(Q87,Q95)</f>
        <v>0</v>
      </c>
      <c r="R96" s="44">
        <f t="shared" ref="R96" si="216">SUM(R87,R95)</f>
        <v>0</v>
      </c>
      <c r="S96" s="44">
        <f t="shared" ref="S96" si="217">SUM(S87,S95)</f>
        <v>42.900000000000006</v>
      </c>
      <c r="T96" s="49">
        <f t="shared" ref="T96" si="218">SUM(T87,T95)</f>
        <v>42.900000000000034</v>
      </c>
      <c r="U96" s="45">
        <f t="shared" ref="U96" si="219">SUM(U87,U95)</f>
        <v>524.72587774116073</v>
      </c>
      <c r="V96" s="44">
        <f t="shared" ref="V96" si="220">SUM(V87,V95)</f>
        <v>428.24976240046055</v>
      </c>
      <c r="W96" s="44">
        <f t="shared" ref="W96" si="221">SUM(W87,W95)</f>
        <v>272.62597155160734</v>
      </c>
      <c r="X96" s="44">
        <f t="shared" ref="X96" si="222">SUM(X87,X95)</f>
        <v>330.01227863184613</v>
      </c>
      <c r="Y96" s="44">
        <f t="shared" ref="Y96" si="223">SUM(Y87,Y95)</f>
        <v>319.98572590179219</v>
      </c>
      <c r="Z96" s="49">
        <f t="shared" ref="Z96" si="224">SUM(Z87,Z95)</f>
        <v>1875.5996162268675</v>
      </c>
      <c r="AA96" s="49">
        <f t="shared" ref="AA96" si="225">SUM(AA87,AA95)</f>
        <v>5185.8414667268671</v>
      </c>
      <c r="AB96" s="73"/>
      <c r="AD96" s="44">
        <f t="shared" ref="AD96" si="226">SUM(AD87,AD95)</f>
        <v>738.58597755999995</v>
      </c>
      <c r="AE96" s="44">
        <f t="shared" ref="AE96" si="227">SUM(AE87,AE95)</f>
        <v>885.78717552085004</v>
      </c>
      <c r="AF96" s="44">
        <f t="shared" ref="AF96" si="228">SUM(AF87,AF95)</f>
        <v>1274.81449049</v>
      </c>
      <c r="AG96" s="44">
        <f t="shared" ref="AG96" si="229">SUM(AG87,AG95)</f>
        <v>1127.3375653905355</v>
      </c>
      <c r="AH96" s="44">
        <f t="shared" ref="AH96" si="230">SUM(AH87,AH95)</f>
        <v>1234.9928002519418</v>
      </c>
      <c r="AI96" s="49">
        <f t="shared" ref="AI96" si="231">SUM(AI87,AI95)</f>
        <v>5261.5180092133269</v>
      </c>
      <c r="AJ96" s="44">
        <f t="shared" ref="AJ96" si="232">SUM(AJ87,AJ95)</f>
        <v>59.951500899999992</v>
      </c>
      <c r="AK96" s="44">
        <f t="shared" ref="AK96" si="233">SUM(AK87,AK95)</f>
        <v>22.464762128650001</v>
      </c>
      <c r="AL96" s="44">
        <f t="shared" ref="AL96" si="234">SUM(AL87,AL95)</f>
        <v>32.509569110000001</v>
      </c>
      <c r="AM96" s="44">
        <f t="shared" ref="AM96" si="235">SUM(AM87,AM95)</f>
        <v>53.769029815349995</v>
      </c>
      <c r="AN96" s="44">
        <f t="shared" ref="AN96" si="236">SUM(AN87,AN95)</f>
        <v>40.121577154649998</v>
      </c>
      <c r="AO96" s="49">
        <f t="shared" ref="AO96" si="237">SUM(AO87,AO95)</f>
        <v>208.81643910864997</v>
      </c>
      <c r="AP96" s="44">
        <f t="shared" ref="AP96" si="238">SUM(AP87,AP95)</f>
        <v>128.19999999999999</v>
      </c>
      <c r="AQ96" s="44">
        <f t="shared" ref="AQ96" si="239">SUM(AQ87,AQ95)</f>
        <v>223.5</v>
      </c>
      <c r="AR96" s="44">
        <f t="shared" ref="AR96" si="240">SUM(AR87,AR95)</f>
        <v>214.4</v>
      </c>
      <c r="AS96" s="44">
        <f t="shared" ref="AS96" si="241">SUM(AS87,AS95)</f>
        <v>237.69999999999993</v>
      </c>
      <c r="AT96" s="44">
        <f t="shared" ref="AT96" si="242">SUM(AT87,AT95)</f>
        <v>122.94275000000016</v>
      </c>
      <c r="AU96" s="49">
        <f t="shared" ref="AU96" si="243">SUM(AU87,AU95)</f>
        <v>926.74275000000023</v>
      </c>
      <c r="AV96" s="44">
        <f t="shared" ref="AV96" si="244">SUM(AV87,AV95)</f>
        <v>300.00000000000006</v>
      </c>
      <c r="AW96" s="44">
        <f t="shared" ref="AW96" si="245">SUM(AW87,AW95)</f>
        <v>100</v>
      </c>
      <c r="AX96" s="44">
        <f t="shared" ref="AX96" si="246">SUM(AX87,AX95)</f>
        <v>200</v>
      </c>
      <c r="AY96" s="44">
        <f t="shared" ref="AY96" si="247">SUM(AY87,AY95)</f>
        <v>0</v>
      </c>
      <c r="AZ96" s="44">
        <f t="shared" ref="AZ96" si="248">SUM(AZ87,AZ95)</f>
        <v>0</v>
      </c>
      <c r="BA96" s="49">
        <f t="shared" ref="BA96" si="249">SUM(BA87,BA95)</f>
        <v>600.00000000000011</v>
      </c>
      <c r="BB96" s="49">
        <f t="shared" ref="BB96" si="250">SUM(BB87,BB95)</f>
        <v>6997.0771983219784</v>
      </c>
      <c r="BC96" s="73"/>
      <c r="BE96" s="44">
        <f t="shared" ref="BE96" si="251">SUM(BE87,BE95)</f>
        <v>1434.8821916723296</v>
      </c>
      <c r="BF96" s="44">
        <f t="shared" ref="BF96" si="252">SUM(BF87,BF95)</f>
        <v>1430.0700629868652</v>
      </c>
      <c r="BG96" s="44">
        <f t="shared" ref="BG96" si="253">SUM(BG87,BG95)</f>
        <v>1461.9530082064878</v>
      </c>
      <c r="BH96" s="44">
        <f t="shared" ref="BH96" si="254">SUM(BH87,BH95)</f>
        <v>1585.2610174827323</v>
      </c>
      <c r="BI96" s="44">
        <f t="shared" ref="BI96" si="255">SUM(BI87,BI95)</f>
        <v>1556.927276015816</v>
      </c>
      <c r="BJ96" s="44">
        <f t="shared" ref="BJ96" si="256">SUM(BJ87,BJ95)</f>
        <v>15.163976699999999</v>
      </c>
      <c r="BK96" s="49">
        <f t="shared" ref="BK96" si="257">SUM(BK87,BK95)</f>
        <v>7469.0935563642306</v>
      </c>
      <c r="BL96" s="44">
        <f t="shared" ref="BL96" si="258">SUM(BL87,BL95)</f>
        <v>33.616001350000005</v>
      </c>
      <c r="BM96" s="44">
        <f t="shared" ref="BM96" si="259">SUM(BM87,BM95)</f>
        <v>40.821280062680017</v>
      </c>
      <c r="BN96" s="44">
        <f t="shared" ref="BN96" si="260">SUM(BN87,BN95)</f>
        <v>30.662618542888882</v>
      </c>
      <c r="BO96" s="44">
        <f t="shared" ref="BO96" si="261">SUM(BO87,BO95)</f>
        <v>30.866286410000001</v>
      </c>
      <c r="BP96" s="44">
        <f t="shared" ref="BP96" si="262">SUM(BP87,BP95)</f>
        <v>16.54859864443111</v>
      </c>
      <c r="BQ96" s="49">
        <f t="shared" ref="BQ96" si="263">SUM(BQ87,BQ95)</f>
        <v>163.33143335000003</v>
      </c>
      <c r="BR96" s="44">
        <f t="shared" ref="BR96" si="264">SUM(BR87,BR95)</f>
        <v>103.06419910480673</v>
      </c>
      <c r="BS96" s="44">
        <f t="shared" ref="BS96" si="265">SUM(BS87,BS95)</f>
        <v>38.793050895192906</v>
      </c>
      <c r="BT96" s="44">
        <f t="shared" ref="BT96" si="266">SUM(BT87,BT95)</f>
        <v>56.542499999999997</v>
      </c>
      <c r="BU96" s="44">
        <f t="shared" ref="BU96" si="267">SUM(BU87,BU95)</f>
        <v>69.45750000000001</v>
      </c>
      <c r="BV96" s="44">
        <f t="shared" ref="BV96" si="268">SUM(BV87,BV95)</f>
        <v>74.999999999999986</v>
      </c>
      <c r="BW96" s="49">
        <f t="shared" ref="BW96" si="269">SUM(BW87,BW95)</f>
        <v>342.85724999999962</v>
      </c>
      <c r="BX96" s="44">
        <f t="shared" ref="BX96" si="270">SUM(BX87,BX95)</f>
        <v>1608.6222500000003</v>
      </c>
      <c r="BY96" s="49">
        <f t="shared" ref="BY96" si="271">SUM(BY87,BY95)</f>
        <v>1608.6222500000003</v>
      </c>
      <c r="BZ96" s="44">
        <f t="shared" ref="BZ96" si="272">SUM(BZ87,BZ95)</f>
        <v>99.999999999999972</v>
      </c>
      <c r="CA96" s="44">
        <f t="shared" ref="CA96" si="273">SUM(CA87,CA95)</f>
        <v>0</v>
      </c>
      <c r="CB96" s="44">
        <f t="shared" ref="CB96" si="274">SUM(CB87,CB95)</f>
        <v>50.000000000000057</v>
      </c>
      <c r="CC96" s="44">
        <f t="shared" ref="CC96" si="275">SUM(CC87,CC95)</f>
        <v>315.69998245000011</v>
      </c>
      <c r="CD96" s="44">
        <f t="shared" ref="CD96" si="276">SUM(CD87,CD95)</f>
        <v>400.36460762000041</v>
      </c>
      <c r="CE96" s="49">
        <f t="shared" ref="CE96" si="277">SUM(CE87,CE95)</f>
        <v>866.06459007000058</v>
      </c>
      <c r="CF96" s="49">
        <f t="shared" ref="CF96" si="278">SUM(CF87,CF95)</f>
        <v>10449.96907978423</v>
      </c>
      <c r="CG96" s="73"/>
      <c r="CI96" s="44">
        <f t="shared" ref="CI96" si="279">SUM(CI87,CI95)</f>
        <v>689.67996615642835</v>
      </c>
      <c r="CJ96" s="44">
        <f t="shared" ref="CJ96" si="280">SUM(CJ87,CJ95)</f>
        <v>688.27239500002247</v>
      </c>
      <c r="CK96" s="44">
        <f t="shared" ref="CK96" si="281">SUM(CK87,CK95)</f>
        <v>694.476</v>
      </c>
      <c r="CL96" s="44">
        <f t="shared" ref="CL96" si="282">SUM(CL87,CL95)</f>
        <v>403</v>
      </c>
      <c r="CM96" s="44">
        <f t="shared" ref="CM96" si="283">SUM(CM87,CM95)</f>
        <v>403</v>
      </c>
      <c r="CN96" s="44">
        <f t="shared" ref="CN96" si="284">SUM(CN87,CN95)</f>
        <v>4562.8472141893781</v>
      </c>
      <c r="CO96" s="49">
        <f t="shared" ref="CO96" si="285">SUM(CO87,CO95)</f>
        <v>7369.2215753458286</v>
      </c>
      <c r="CP96" s="44">
        <f t="shared" ref="CP96" si="286">SUM(CP87,CP95)</f>
        <v>19.12</v>
      </c>
      <c r="CQ96" s="44">
        <f t="shared" ref="CQ96" si="287">SUM(CQ87,CQ95)</f>
        <v>10.25</v>
      </c>
      <c r="CR96" s="44">
        <f t="shared" ref="CR96" si="288">SUM(CR87,CR95)</f>
        <v>10.25</v>
      </c>
      <c r="CS96" s="44">
        <f t="shared" ref="CS96" si="289">SUM(CS87,CS95)</f>
        <v>10.25</v>
      </c>
      <c r="CT96" s="44">
        <f t="shared" ref="CT96" si="290">SUM(CT87,CT95)</f>
        <v>10.25</v>
      </c>
      <c r="CU96" s="44">
        <f t="shared" ref="CU96" si="291">SUM(CU87,CU95)</f>
        <v>104.19459999999999</v>
      </c>
      <c r="CV96" s="49">
        <f t="shared" ref="CV96" si="292">SUM(CV87,CV95)</f>
        <v>161.31459999999998</v>
      </c>
      <c r="CW96" s="44">
        <f t="shared" ref="CW96" si="293">SUM(CW87,CW95)</f>
        <v>397.08625000000006</v>
      </c>
      <c r="CX96" s="44">
        <f t="shared" ref="CX96" si="294">SUM(CX87,CX95)</f>
        <v>8.2899999999999991</v>
      </c>
      <c r="CY96" s="49">
        <f t="shared" ref="CY96" si="295">SUM(CY87,CY95)</f>
        <v>405.37625000000003</v>
      </c>
      <c r="CZ96" s="44">
        <f t="shared" ref="CZ96" si="296">SUM(CZ87,CZ95)</f>
        <v>37.688315367083803</v>
      </c>
      <c r="DA96" s="49">
        <f t="shared" ref="DA96" si="297">SUM(DA87,DA95)</f>
        <v>37.688315367083803</v>
      </c>
      <c r="DB96" s="49">
        <f>SUM(DB93,DB95)</f>
        <v>434.4</v>
      </c>
      <c r="DC96" s="49">
        <f t="shared" ref="DC96:DG96" si="298">SUM(DC93,DC95)</f>
        <v>434.4</v>
      </c>
      <c r="DD96" s="49">
        <f t="shared" si="298"/>
        <v>434.4</v>
      </c>
      <c r="DE96" s="49">
        <f t="shared" si="298"/>
        <v>434.4</v>
      </c>
      <c r="DF96" s="49">
        <f t="shared" si="298"/>
        <v>434.4</v>
      </c>
      <c r="DG96" s="49">
        <f t="shared" si="298"/>
        <v>2172</v>
      </c>
      <c r="DH96" s="49">
        <f>SUM(DH93,DH95)</f>
        <v>10145.600740712913</v>
      </c>
      <c r="DI96" s="73"/>
      <c r="DK96" s="44">
        <f t="shared" ref="DK96" si="299">SUM(DK87,DK95)</f>
        <v>0</v>
      </c>
      <c r="DL96" s="44">
        <f t="shared" ref="DL96" si="300">SUM(DL87,DL95)</f>
        <v>0</v>
      </c>
      <c r="DM96" s="44">
        <f t="shared" ref="DM96" si="301">SUM(DM87,DM95)</f>
        <v>0</v>
      </c>
      <c r="DN96" s="44">
        <f t="shared" ref="DN96" si="302">SUM(DN87,DN95)</f>
        <v>0</v>
      </c>
      <c r="DO96" s="44">
        <f t="shared" ref="DO96" si="303">SUM(DO87,DO95)</f>
        <v>0</v>
      </c>
      <c r="DP96" s="49">
        <f t="shared" ref="DP96" si="304">SUM(DP87,DP95)</f>
        <v>0</v>
      </c>
      <c r="DQ96" s="44">
        <f t="shared" ref="DQ96:ED96" si="305">SUM(DQ93,DQ95)</f>
        <v>34.999983968810398</v>
      </c>
      <c r="DR96" s="44">
        <f t="shared" si="305"/>
        <v>0</v>
      </c>
      <c r="DS96" s="44">
        <f t="shared" si="305"/>
        <v>0</v>
      </c>
      <c r="DT96" s="44">
        <f t="shared" si="305"/>
        <v>4.9999982786934538</v>
      </c>
      <c r="DU96" s="44">
        <f t="shared" si="305"/>
        <v>0</v>
      </c>
      <c r="DV96" s="44">
        <f t="shared" si="305"/>
        <v>0</v>
      </c>
      <c r="DW96" s="44">
        <f t="shared" si="305"/>
        <v>0</v>
      </c>
      <c r="DX96" s="44">
        <f t="shared" si="305"/>
        <v>0</v>
      </c>
      <c r="DY96" s="44">
        <f t="shared" si="305"/>
        <v>0</v>
      </c>
      <c r="DZ96" s="44">
        <f t="shared" si="305"/>
        <v>0</v>
      </c>
      <c r="EA96" s="44">
        <f t="shared" si="305"/>
        <v>0</v>
      </c>
      <c r="EB96" s="44">
        <f t="shared" si="305"/>
        <v>0</v>
      </c>
      <c r="EC96" s="49">
        <f t="shared" si="305"/>
        <v>39.999982247503794</v>
      </c>
      <c r="ED96" s="49">
        <f t="shared" si="305"/>
        <v>39.999982247503794</v>
      </c>
      <c r="EE96" s="73"/>
    </row>
    <row r="97" spans="1:136" s="1" customFormat="1" ht="23.25" customHeight="1" x14ac:dyDescent="0.25">
      <c r="P97" s="89"/>
      <c r="T97" s="89"/>
      <c r="Z97" s="89"/>
      <c r="AA97" s="89"/>
      <c r="AB97" s="72"/>
      <c r="AI97" s="89"/>
      <c r="AK97" s="32"/>
      <c r="AL97" s="32"/>
      <c r="AM97" s="32"/>
      <c r="AN97" s="32"/>
      <c r="AO97" s="89"/>
      <c r="AP97" s="32"/>
      <c r="AU97" s="89"/>
      <c r="BA97" s="89"/>
      <c r="BB97" s="89"/>
      <c r="BC97" s="72"/>
      <c r="BF97" s="32"/>
      <c r="BG97" s="32"/>
      <c r="BH97" s="32"/>
      <c r="BI97" s="32"/>
      <c r="BJ97" s="32"/>
      <c r="BK97" s="89"/>
      <c r="BL97" s="32"/>
      <c r="BM97" s="13"/>
      <c r="BN97" s="13"/>
      <c r="BO97" s="13"/>
      <c r="BP97" s="13"/>
      <c r="BQ97" s="89"/>
      <c r="BW97" s="89"/>
      <c r="BY97" s="89"/>
      <c r="CE97" s="89"/>
      <c r="CF97" s="89"/>
      <c r="CG97" s="72"/>
      <c r="CJ97" s="32"/>
      <c r="CK97" s="32"/>
      <c r="CL97" s="32"/>
      <c r="CM97" s="32"/>
      <c r="CN97" s="32"/>
      <c r="CO97" s="89"/>
      <c r="CP97" s="32"/>
      <c r="CQ97" s="13"/>
      <c r="CR97" s="13"/>
      <c r="CS97" s="13"/>
      <c r="CT97" s="13"/>
      <c r="CU97" s="32"/>
      <c r="CV97" s="89"/>
      <c r="CY97" s="89"/>
      <c r="DA97" s="89"/>
      <c r="DG97" s="89"/>
      <c r="DH97" s="89"/>
      <c r="DI97" s="72"/>
      <c r="DP97" s="89"/>
      <c r="EC97" s="89"/>
      <c r="ED97" s="89"/>
      <c r="EE97" s="89"/>
    </row>
    <row r="98" spans="1:136" ht="17.25" customHeight="1" x14ac:dyDescent="0.25">
      <c r="B98" s="32"/>
      <c r="C98" s="178" t="s">
        <v>70</v>
      </c>
      <c r="D98" s="178"/>
      <c r="E98" s="178"/>
      <c r="F98" s="178"/>
      <c r="G98" s="178"/>
      <c r="H98" s="178"/>
      <c r="I98" s="178"/>
      <c r="J98" s="178"/>
      <c r="K98" s="178"/>
      <c r="L98" s="178"/>
      <c r="M98" s="178"/>
      <c r="N98" s="178"/>
      <c r="O98" s="178"/>
      <c r="P98" s="178"/>
      <c r="Q98" s="178"/>
      <c r="R98" s="178"/>
      <c r="S98" s="178"/>
      <c r="T98" s="178"/>
      <c r="U98" s="178"/>
      <c r="V98" s="178"/>
      <c r="W98" s="178"/>
      <c r="X98" s="178"/>
      <c r="Y98" s="178"/>
      <c r="Z98" s="178"/>
      <c r="AA98" s="178"/>
      <c r="AB98" s="178"/>
      <c r="AC98" s="178"/>
      <c r="AD98" s="178"/>
      <c r="AE98" s="178"/>
      <c r="AF98" s="178"/>
      <c r="AG98" s="178"/>
      <c r="AH98" s="178"/>
      <c r="AI98" s="178"/>
      <c r="AJ98" s="178"/>
      <c r="AK98" s="178"/>
      <c r="AL98" s="178"/>
      <c r="AM98" s="178"/>
      <c r="AN98" s="178"/>
      <c r="AO98" s="178"/>
      <c r="AP98" s="178"/>
      <c r="AQ98" s="178"/>
      <c r="AR98" s="178"/>
      <c r="AS98" s="178"/>
      <c r="AT98" s="178"/>
      <c r="AU98" s="178"/>
      <c r="AV98" s="178"/>
      <c r="AW98" s="178"/>
      <c r="AX98" s="178"/>
      <c r="AY98" s="178"/>
      <c r="AZ98" s="178"/>
      <c r="BA98" s="178"/>
      <c r="BB98" s="178"/>
      <c r="BC98" s="178"/>
      <c r="BD98" s="178"/>
      <c r="BE98" s="178"/>
      <c r="BF98" s="178"/>
      <c r="BG98" s="178"/>
      <c r="BH98" s="178"/>
      <c r="BI98" s="178"/>
      <c r="BJ98" s="178"/>
      <c r="BK98" s="178"/>
      <c r="BL98" s="178"/>
      <c r="BM98" s="178"/>
      <c r="BN98" s="178"/>
      <c r="BO98" s="178"/>
      <c r="BP98" s="178"/>
      <c r="BQ98" s="178"/>
      <c r="BR98" s="178"/>
      <c r="BS98" s="178"/>
      <c r="BT98" s="178"/>
      <c r="BU98" s="178"/>
      <c r="BV98" s="178"/>
      <c r="BW98" s="178"/>
      <c r="BX98" s="178"/>
      <c r="BY98" s="178"/>
      <c r="BZ98" s="178"/>
      <c r="CA98" s="178"/>
      <c r="CB98" s="178"/>
      <c r="CC98" s="178"/>
      <c r="CD98" s="178"/>
      <c r="CE98" s="178"/>
      <c r="CF98" s="178"/>
      <c r="CG98" s="178"/>
      <c r="CH98" s="178"/>
      <c r="CI98" s="178"/>
      <c r="CJ98" s="178"/>
      <c r="CK98" s="178"/>
      <c r="CL98" s="178"/>
      <c r="CM98" s="178"/>
      <c r="CN98" s="178"/>
      <c r="CO98" s="178"/>
      <c r="CP98" s="178"/>
      <c r="CQ98" s="178"/>
      <c r="CR98" s="178"/>
      <c r="CS98" s="178"/>
      <c r="CT98" s="178"/>
      <c r="CU98" s="178"/>
      <c r="CV98" s="178"/>
      <c r="CW98" s="178"/>
      <c r="CX98" s="178"/>
      <c r="CY98" s="178"/>
      <c r="CZ98" s="178"/>
      <c r="DA98" s="178"/>
      <c r="DB98" s="178"/>
      <c r="DC98" s="178"/>
      <c r="DD98" s="178"/>
      <c r="DE98" s="178"/>
      <c r="DF98" s="178"/>
      <c r="DG98" s="178"/>
      <c r="DH98" s="178"/>
      <c r="DI98" s="178"/>
      <c r="DJ98" s="178"/>
      <c r="DK98" s="178"/>
      <c r="DL98" s="178"/>
      <c r="DM98" s="178"/>
      <c r="DN98" s="178"/>
      <c r="DO98" s="178"/>
      <c r="DP98" s="178"/>
      <c r="DQ98" s="178"/>
      <c r="DR98" s="178"/>
      <c r="DS98" s="178"/>
      <c r="DT98" s="178"/>
      <c r="DU98" s="178"/>
      <c r="DV98" s="178"/>
      <c r="DW98" s="178"/>
      <c r="DX98" s="178"/>
      <c r="DY98" s="178"/>
      <c r="DZ98" s="178"/>
      <c r="EA98" s="178"/>
      <c r="EB98" s="178"/>
      <c r="EC98" s="178"/>
      <c r="ED98" s="178"/>
      <c r="EE98" s="77"/>
      <c r="EF98" s="32"/>
    </row>
    <row r="99" spans="1:136" s="106" customFormat="1" ht="14.45" customHeight="1" x14ac:dyDescent="0.25">
      <c r="C99" s="110"/>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09"/>
      <c r="BM99" s="112"/>
      <c r="BN99" s="112"/>
      <c r="BO99" s="112"/>
      <c r="BP99" s="112"/>
      <c r="BQ99" s="112"/>
      <c r="BR99" s="112"/>
      <c r="BS99" s="112"/>
      <c r="BT99" s="112"/>
      <c r="BU99" s="112"/>
      <c r="BV99" s="112"/>
      <c r="BW99" s="112"/>
      <c r="BX99" s="112"/>
      <c r="BY99" s="112"/>
      <c r="BZ99" s="112"/>
      <c r="CA99" s="112"/>
      <c r="CB99" s="112"/>
      <c r="CC99" s="112"/>
      <c r="CD99" s="112"/>
      <c r="CE99" s="112"/>
      <c r="CF99" s="112"/>
      <c r="CG99" s="112"/>
      <c r="CH99" s="112"/>
      <c r="CI99" s="112"/>
      <c r="CJ99" s="112"/>
      <c r="CK99" s="112"/>
      <c r="CL99" s="112"/>
      <c r="CM99" s="112"/>
      <c r="CN99" s="112"/>
      <c r="CO99" s="112"/>
      <c r="CP99" s="109"/>
      <c r="CQ99" s="112"/>
      <c r="CR99" s="112"/>
      <c r="CS99" s="112"/>
      <c r="CT99" s="112"/>
      <c r="CU99" s="112"/>
      <c r="CV99" s="112"/>
      <c r="CW99" s="112"/>
      <c r="CX99" s="112"/>
      <c r="CY99" s="112"/>
      <c r="CZ99" s="112"/>
      <c r="DA99" s="112"/>
      <c r="DB99" s="112"/>
      <c r="DC99" s="112"/>
      <c r="DD99" s="112"/>
      <c r="DE99" s="112"/>
      <c r="DF99" s="112"/>
      <c r="DG99" s="112"/>
      <c r="DH99" s="112"/>
      <c r="DI99" s="112"/>
      <c r="DJ99" s="112"/>
      <c r="DK99" s="112"/>
      <c r="DL99" s="112"/>
      <c r="DM99" s="112"/>
      <c r="DN99" s="112"/>
      <c r="DO99" s="112"/>
      <c r="DP99" s="112"/>
      <c r="DQ99" s="112"/>
      <c r="DR99" s="112"/>
      <c r="DS99" s="112"/>
      <c r="DT99" s="112"/>
      <c r="DU99" s="112"/>
      <c r="DV99" s="112"/>
      <c r="DW99" s="112"/>
      <c r="DX99" s="112"/>
      <c r="DY99" s="112"/>
      <c r="DZ99" s="112"/>
      <c r="EA99" s="112"/>
      <c r="EB99" s="112"/>
    </row>
    <row r="100" spans="1:136" s="107" customFormat="1" x14ac:dyDescent="0.25">
      <c r="C100" s="110"/>
      <c r="D100" s="106"/>
      <c r="E100" s="108"/>
      <c r="F100" s="108"/>
      <c r="G100" s="108"/>
      <c r="H100" s="108"/>
      <c r="I100" s="108"/>
      <c r="J100" s="108"/>
      <c r="K100" s="108"/>
      <c r="L100" s="108"/>
      <c r="M100" s="108"/>
      <c r="N100" s="108"/>
      <c r="O100" s="108"/>
      <c r="P100" s="106"/>
      <c r="Q100" s="108"/>
      <c r="R100" s="108"/>
      <c r="S100" s="108"/>
      <c r="T100" s="111"/>
      <c r="U100" s="108"/>
      <c r="V100" s="108"/>
      <c r="W100" s="108"/>
      <c r="X100" s="108"/>
      <c r="Y100" s="108"/>
      <c r="Z100" s="111"/>
      <c r="AA100" s="111"/>
      <c r="AD100" s="108"/>
      <c r="AE100" s="108"/>
      <c r="AF100" s="108"/>
      <c r="AG100" s="108"/>
      <c r="AH100" s="108"/>
      <c r="AI100" s="111"/>
      <c r="AJ100" s="108"/>
      <c r="AK100" s="108"/>
      <c r="AL100" s="108"/>
      <c r="AM100" s="108"/>
      <c r="AN100" s="108"/>
      <c r="AO100" s="111"/>
      <c r="AP100" s="108"/>
      <c r="AQ100" s="108"/>
      <c r="AR100" s="108"/>
      <c r="AS100" s="108"/>
      <c r="AT100" s="108"/>
      <c r="AU100" s="111"/>
      <c r="AV100" s="108"/>
      <c r="AW100" s="108"/>
      <c r="AX100" s="108"/>
      <c r="AY100" s="108"/>
      <c r="AZ100" s="108"/>
      <c r="BA100" s="111"/>
      <c r="BB100" s="111"/>
      <c r="BE100" s="108"/>
      <c r="BF100" s="108"/>
      <c r="BG100" s="108"/>
      <c r="BH100" s="108"/>
      <c r="BI100" s="108"/>
      <c r="BJ100" s="108"/>
      <c r="BK100" s="111"/>
      <c r="BL100" s="108"/>
      <c r="BM100" s="108"/>
      <c r="BN100" s="108"/>
      <c r="BO100" s="108"/>
      <c r="BP100" s="108"/>
      <c r="BQ100" s="108"/>
      <c r="BR100" s="108"/>
      <c r="BS100" s="108"/>
      <c r="BT100" s="108"/>
      <c r="BU100" s="108"/>
      <c r="BV100" s="108"/>
      <c r="BW100" s="111"/>
      <c r="BX100" s="108"/>
      <c r="BY100" s="111"/>
      <c r="BZ100" s="108"/>
      <c r="CA100" s="108"/>
      <c r="CB100" s="108"/>
      <c r="CC100" s="108"/>
      <c r="CD100" s="108"/>
      <c r="CE100" s="111"/>
      <c r="CF100" s="111"/>
      <c r="CI100" s="108"/>
      <c r="CJ100" s="108"/>
      <c r="CK100" s="108"/>
      <c r="CL100" s="108"/>
      <c r="CM100" s="108"/>
      <c r="CN100" s="108"/>
      <c r="CO100" s="111"/>
      <c r="CP100" s="108"/>
      <c r="CQ100" s="108"/>
      <c r="CR100" s="108"/>
      <c r="CS100" s="108"/>
      <c r="CT100" s="108"/>
      <c r="CU100" s="108"/>
      <c r="CV100" s="111"/>
      <c r="CW100" s="108"/>
      <c r="CX100" s="108"/>
      <c r="CY100" s="111"/>
      <c r="CZ100" s="108"/>
      <c r="DA100" s="111"/>
      <c r="DB100" s="108"/>
      <c r="DC100" s="108"/>
      <c r="DD100" s="108"/>
      <c r="DE100" s="108"/>
      <c r="DF100" s="108"/>
      <c r="DG100" s="111"/>
      <c r="DH100" s="111"/>
      <c r="DK100" s="108"/>
      <c r="DL100" s="108"/>
      <c r="DM100" s="108"/>
      <c r="DN100" s="108"/>
      <c r="DO100" s="108"/>
      <c r="DP100" s="111"/>
      <c r="DQ100" s="108"/>
      <c r="DR100" s="108"/>
      <c r="DS100" s="108"/>
      <c r="DT100" s="108"/>
      <c r="DU100" s="108"/>
      <c r="DV100" s="108"/>
      <c r="DW100" s="108"/>
      <c r="DX100" s="108"/>
      <c r="DY100" s="108"/>
      <c r="DZ100" s="108"/>
      <c r="EA100" s="108"/>
      <c r="EB100" s="108"/>
      <c r="EC100" s="111"/>
      <c r="ED100" s="111"/>
    </row>
    <row r="101" spans="1:136" ht="28.5" x14ac:dyDescent="0.45">
      <c r="B101" s="32"/>
      <c r="C101" s="17" t="s">
        <v>71</v>
      </c>
      <c r="D101" s="1"/>
      <c r="E101" s="1"/>
      <c r="F101" s="1"/>
      <c r="G101" s="1"/>
      <c r="H101" s="1"/>
      <c r="I101" s="1"/>
      <c r="J101" s="1"/>
      <c r="K101" s="1"/>
      <c r="L101" s="1"/>
      <c r="M101" s="1"/>
      <c r="N101" s="32"/>
      <c r="O101" s="32"/>
      <c r="P101" s="32"/>
      <c r="Q101" s="32"/>
      <c r="R101" s="32"/>
      <c r="S101" s="32"/>
      <c r="T101" s="32"/>
      <c r="U101" s="32"/>
      <c r="V101" s="32"/>
      <c r="W101" s="32"/>
      <c r="X101" s="32"/>
      <c r="Y101" s="32"/>
      <c r="Z101" s="32"/>
      <c r="AA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D101" s="32"/>
      <c r="BE101" s="32"/>
      <c r="BF101" s="13"/>
      <c r="BG101" s="13"/>
      <c r="BH101" s="13"/>
      <c r="BI101" s="13"/>
      <c r="BJ101" s="13"/>
      <c r="BK101" s="13"/>
      <c r="BL101" s="6"/>
      <c r="BM101" s="32"/>
      <c r="BQ101" s="32"/>
      <c r="BR101" s="32"/>
      <c r="BS101" s="32"/>
      <c r="BT101" s="32"/>
      <c r="BU101" s="32"/>
      <c r="BV101" s="32"/>
      <c r="BW101" s="32"/>
      <c r="BZ101" s="32"/>
      <c r="CA101" s="32"/>
      <c r="CB101" s="32"/>
      <c r="CC101" s="32"/>
      <c r="CD101" s="32"/>
      <c r="CE101" s="32"/>
      <c r="CF101" s="32"/>
      <c r="CH101" s="32"/>
      <c r="CJ101" s="13"/>
      <c r="CK101" s="13"/>
      <c r="CL101" s="13"/>
      <c r="CM101" s="13"/>
      <c r="CN101" s="13"/>
      <c r="CO101" s="13"/>
      <c r="CP101" s="6"/>
      <c r="CU101" s="13"/>
      <c r="CV101" s="13"/>
      <c r="CY101" s="13"/>
      <c r="DA101" s="13"/>
      <c r="DG101" s="13"/>
      <c r="DP101" s="13"/>
      <c r="DQ101" s="32"/>
      <c r="DR101" s="32"/>
      <c r="DS101" s="32"/>
      <c r="DT101" s="32"/>
      <c r="DU101" s="32"/>
      <c r="DV101" s="32"/>
      <c r="DW101" s="32"/>
      <c r="DX101" s="32"/>
      <c r="DY101" s="32"/>
      <c r="DZ101" s="32"/>
      <c r="EA101" s="32"/>
      <c r="EB101" s="32"/>
      <c r="EC101" s="32"/>
      <c r="ED101" s="32"/>
      <c r="EF101" s="32"/>
    </row>
    <row r="102" spans="1:136" ht="18.75" x14ac:dyDescent="0.3">
      <c r="B102" s="32"/>
      <c r="C102" s="19" t="s">
        <v>162</v>
      </c>
      <c r="D102" s="1"/>
      <c r="E102" s="1"/>
      <c r="F102" s="1"/>
      <c r="G102" s="1"/>
      <c r="H102" s="1"/>
      <c r="I102" s="1"/>
      <c r="J102" s="1"/>
      <c r="K102" s="1"/>
      <c r="L102" s="1"/>
      <c r="M102" s="1"/>
      <c r="N102" s="32"/>
      <c r="O102" s="32"/>
      <c r="P102" s="32"/>
      <c r="Q102" s="32"/>
      <c r="R102" s="32"/>
      <c r="S102" s="32"/>
      <c r="T102" s="32"/>
      <c r="U102" s="32"/>
      <c r="V102" s="32"/>
      <c r="W102" s="32"/>
      <c r="X102" s="32"/>
      <c r="Y102" s="32"/>
      <c r="Z102" s="32"/>
      <c r="AA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D102" s="32"/>
      <c r="BE102" s="32"/>
      <c r="BF102" s="13"/>
      <c r="BG102" s="13"/>
      <c r="BH102" s="13"/>
      <c r="BI102" s="13"/>
      <c r="BJ102" s="13"/>
      <c r="BK102" s="13"/>
      <c r="BL102" s="6"/>
      <c r="BM102" s="32"/>
      <c r="BQ102" s="32"/>
      <c r="BR102" s="32"/>
      <c r="BS102" s="32"/>
      <c r="BT102" s="32"/>
      <c r="BU102" s="32"/>
      <c r="BV102" s="32"/>
      <c r="BW102" s="32"/>
      <c r="BZ102" s="32"/>
      <c r="CA102" s="32"/>
      <c r="CB102" s="32"/>
      <c r="CC102" s="32"/>
      <c r="CD102" s="32"/>
      <c r="CE102" s="32"/>
      <c r="CF102" s="32"/>
      <c r="CH102" s="32"/>
      <c r="CJ102" s="13"/>
      <c r="CK102" s="13"/>
      <c r="CL102" s="13"/>
      <c r="CM102" s="13"/>
      <c r="CN102" s="13"/>
      <c r="CO102" s="13"/>
      <c r="CP102" s="6"/>
      <c r="CU102" s="13"/>
      <c r="CV102" s="13"/>
      <c r="CY102" s="13"/>
      <c r="DA102" s="13"/>
      <c r="DG102" s="13"/>
      <c r="DP102" s="13"/>
      <c r="DQ102" s="32"/>
      <c r="DR102" s="32"/>
      <c r="DS102" s="32"/>
      <c r="DT102" s="32"/>
      <c r="DU102" s="32"/>
      <c r="DV102" s="32"/>
      <c r="DW102" s="32"/>
      <c r="DX102" s="32"/>
      <c r="DY102" s="32"/>
      <c r="DZ102" s="32"/>
      <c r="EA102" s="32"/>
      <c r="EB102" s="32"/>
      <c r="EC102" s="32"/>
      <c r="ED102" s="32"/>
      <c r="EF102" s="32"/>
    </row>
    <row r="103" spans="1:136" ht="21" x14ac:dyDescent="0.35">
      <c r="B103" s="32"/>
      <c r="C103" s="2" t="s">
        <v>1</v>
      </c>
      <c r="D103" s="1"/>
      <c r="E103" s="1"/>
      <c r="F103" s="1"/>
      <c r="G103" s="1"/>
      <c r="H103" s="1"/>
      <c r="I103" s="1"/>
      <c r="J103" s="1"/>
      <c r="K103" s="1"/>
      <c r="L103" s="1"/>
      <c r="M103" s="1"/>
      <c r="N103" s="32"/>
      <c r="O103" s="32"/>
      <c r="P103" s="32"/>
      <c r="Q103" s="32"/>
      <c r="R103" s="32"/>
      <c r="S103" s="32"/>
      <c r="T103" s="32"/>
      <c r="U103" s="32"/>
      <c r="V103" s="32"/>
      <c r="W103" s="32"/>
      <c r="X103" s="32"/>
      <c r="Y103" s="32"/>
      <c r="Z103" s="32"/>
      <c r="AA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D103" s="32"/>
      <c r="BE103" s="32"/>
      <c r="BF103" s="32"/>
      <c r="BG103" s="32"/>
      <c r="BH103" s="32"/>
      <c r="BI103" s="32"/>
      <c r="BK103" s="32"/>
      <c r="BL103" s="32"/>
      <c r="BM103" s="32"/>
      <c r="BQ103" s="32"/>
      <c r="BR103" s="32"/>
      <c r="BS103" s="32"/>
      <c r="BT103" s="32"/>
      <c r="BU103" s="32"/>
      <c r="BV103" s="32"/>
      <c r="BW103" s="32"/>
      <c r="BZ103" s="32"/>
      <c r="CA103" s="32"/>
      <c r="CB103" s="32"/>
      <c r="CC103" s="32"/>
      <c r="CD103" s="32"/>
      <c r="CE103" s="32"/>
      <c r="CF103" s="32"/>
      <c r="CH103" s="32"/>
      <c r="DQ103" s="32"/>
      <c r="DR103" s="32"/>
      <c r="DS103" s="32"/>
      <c r="DT103" s="32"/>
      <c r="DU103" s="32"/>
      <c r="DV103" s="32"/>
      <c r="DW103" s="32"/>
      <c r="DX103" s="32"/>
      <c r="DY103" s="32"/>
      <c r="DZ103" s="32"/>
      <c r="EA103" s="32"/>
      <c r="EB103" s="32"/>
      <c r="EC103" s="32"/>
      <c r="ED103" s="32"/>
      <c r="EF103" s="32"/>
    </row>
    <row r="104" spans="1:136" s="1" customFormat="1" x14ac:dyDescent="0.25">
      <c r="C104" s="32"/>
      <c r="E104" s="32"/>
      <c r="F104" s="32"/>
      <c r="G104" s="32"/>
      <c r="H104" s="32"/>
      <c r="I104" s="32"/>
      <c r="J104" s="32"/>
      <c r="K104" s="32"/>
      <c r="L104" s="32"/>
      <c r="M104" s="32"/>
      <c r="N104" s="32"/>
      <c r="O104" s="32"/>
      <c r="P104" s="32"/>
      <c r="Q104" s="32"/>
      <c r="AB104" s="72"/>
      <c r="AE104" s="32"/>
      <c r="AF104" s="32"/>
      <c r="AG104" s="32"/>
      <c r="AH104" s="32"/>
      <c r="BC104" s="72"/>
      <c r="CG104" s="72"/>
      <c r="DI104" s="72"/>
      <c r="EE104" s="72"/>
    </row>
    <row r="105" spans="1:136" ht="24" customHeight="1" x14ac:dyDescent="0.25">
      <c r="B105" s="32"/>
      <c r="C105" s="160" t="s">
        <v>2</v>
      </c>
      <c r="D105" s="1"/>
      <c r="E105" s="162" t="s">
        <v>71</v>
      </c>
      <c r="F105" s="162"/>
      <c r="G105" s="162"/>
      <c r="H105" s="162"/>
      <c r="I105" s="162"/>
      <c r="J105" s="162"/>
      <c r="K105" s="162"/>
      <c r="L105" s="162"/>
      <c r="M105" s="162"/>
      <c r="N105" s="162"/>
      <c r="O105" s="162"/>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c r="AY105" s="162"/>
      <c r="AZ105" s="162"/>
      <c r="BA105" s="162"/>
      <c r="BB105" s="162"/>
      <c r="BC105" s="162"/>
      <c r="BD105" s="162"/>
      <c r="BE105" s="162"/>
      <c r="BF105" s="162"/>
      <c r="BG105" s="162"/>
      <c r="BH105" s="162"/>
      <c r="BI105" s="162"/>
      <c r="BJ105" s="162"/>
      <c r="BK105" s="162"/>
      <c r="BL105" s="162"/>
      <c r="BM105" s="162"/>
      <c r="BN105" s="162"/>
      <c r="BO105" s="162"/>
      <c r="BP105" s="162"/>
      <c r="BQ105" s="162"/>
      <c r="BR105" s="162"/>
      <c r="BS105" s="162"/>
      <c r="BT105" s="162"/>
      <c r="BU105" s="162"/>
      <c r="BV105" s="162"/>
      <c r="BW105" s="162"/>
      <c r="BX105" s="162"/>
      <c r="BY105" s="162"/>
      <c r="BZ105" s="162"/>
      <c r="CA105" s="162"/>
      <c r="CB105" s="162"/>
      <c r="CC105" s="162"/>
      <c r="CD105" s="162"/>
      <c r="CE105" s="162"/>
      <c r="CF105" s="162"/>
      <c r="CG105" s="162"/>
      <c r="CH105" s="162"/>
      <c r="CI105" s="162"/>
      <c r="CJ105" s="162"/>
      <c r="CK105" s="162"/>
      <c r="CL105" s="162"/>
      <c r="CM105" s="162"/>
      <c r="CN105" s="162"/>
      <c r="CO105" s="162"/>
      <c r="CP105" s="162"/>
      <c r="CQ105" s="162"/>
      <c r="CR105" s="162"/>
      <c r="CS105" s="162"/>
      <c r="CT105" s="162"/>
      <c r="CU105" s="162"/>
      <c r="CV105" s="162"/>
      <c r="CW105" s="162"/>
      <c r="CX105" s="162"/>
      <c r="CY105" s="162"/>
      <c r="CZ105" s="162"/>
      <c r="DA105" s="162"/>
      <c r="DB105" s="162"/>
      <c r="DC105" s="162"/>
      <c r="DD105" s="162"/>
      <c r="DE105" s="162"/>
      <c r="DF105" s="162"/>
      <c r="DG105" s="162"/>
      <c r="DH105" s="162"/>
      <c r="DI105" s="162"/>
      <c r="DJ105" s="162"/>
      <c r="DK105" s="162"/>
      <c r="DL105" s="162"/>
      <c r="DM105" s="162"/>
      <c r="DN105" s="162"/>
      <c r="DO105" s="162"/>
      <c r="DP105" s="162"/>
      <c r="DQ105" s="162"/>
      <c r="DR105" s="162"/>
      <c r="DS105" s="162"/>
      <c r="DT105" s="162"/>
      <c r="DU105" s="162"/>
      <c r="DV105" s="162"/>
      <c r="DW105" s="162"/>
      <c r="DX105" s="162"/>
      <c r="DY105" s="162"/>
      <c r="DZ105" s="162"/>
      <c r="EA105" s="162"/>
      <c r="EB105" s="162"/>
      <c r="EC105" s="162"/>
      <c r="ED105" s="162"/>
      <c r="EE105" s="76"/>
      <c r="EF105" s="32"/>
    </row>
    <row r="106" spans="1:136" ht="19.5" customHeight="1" thickBot="1" x14ac:dyDescent="0.3">
      <c r="B106" s="32"/>
      <c r="C106" s="161"/>
      <c r="D106" s="1"/>
      <c r="E106" s="168" t="s">
        <v>4</v>
      </c>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68"/>
      <c r="AB106" s="74"/>
      <c r="AC106" s="27"/>
      <c r="AD106" s="179" t="s">
        <v>5</v>
      </c>
      <c r="AE106" s="179"/>
      <c r="AF106" s="179"/>
      <c r="AG106" s="179"/>
      <c r="AH106" s="179"/>
      <c r="AI106" s="179"/>
      <c r="AJ106" s="179"/>
      <c r="AK106" s="179"/>
      <c r="AL106" s="179"/>
      <c r="AM106" s="179"/>
      <c r="AN106" s="179"/>
      <c r="AO106" s="179"/>
      <c r="AP106" s="179"/>
      <c r="AQ106" s="179"/>
      <c r="AR106" s="179"/>
      <c r="AS106" s="179"/>
      <c r="AT106" s="179"/>
      <c r="AU106" s="179"/>
      <c r="AV106" s="179"/>
      <c r="AW106" s="179"/>
      <c r="AX106" s="179"/>
      <c r="AY106" s="179"/>
      <c r="AZ106" s="179"/>
      <c r="BA106" s="179"/>
      <c r="BB106" s="179"/>
      <c r="BC106" s="179"/>
      <c r="BD106" s="27"/>
      <c r="BE106" s="179" t="s">
        <v>6</v>
      </c>
      <c r="BF106" s="179"/>
      <c r="BG106" s="179"/>
      <c r="BH106" s="179"/>
      <c r="BI106" s="179"/>
      <c r="BJ106" s="179"/>
      <c r="BK106" s="179"/>
      <c r="BL106" s="179"/>
      <c r="BM106" s="179"/>
      <c r="BN106" s="179"/>
      <c r="BO106" s="179"/>
      <c r="BP106" s="179"/>
      <c r="BQ106" s="179"/>
      <c r="BR106" s="179"/>
      <c r="BS106" s="179"/>
      <c r="BT106" s="179"/>
      <c r="BU106" s="179"/>
      <c r="BV106" s="179"/>
      <c r="BW106" s="179"/>
      <c r="BX106" s="179"/>
      <c r="BY106" s="179"/>
      <c r="BZ106" s="179"/>
      <c r="CA106" s="179"/>
      <c r="CB106" s="179"/>
      <c r="CC106" s="179"/>
      <c r="CD106" s="179"/>
      <c r="CE106" s="179"/>
      <c r="CF106" s="179"/>
      <c r="CG106" s="179"/>
      <c r="CH106" s="37"/>
      <c r="CI106" s="168" t="s">
        <v>111</v>
      </c>
      <c r="CJ106" s="168"/>
      <c r="CK106" s="168"/>
      <c r="CL106" s="168"/>
      <c r="CM106" s="168"/>
      <c r="CN106" s="168"/>
      <c r="CO106" s="168"/>
      <c r="CP106" s="168"/>
      <c r="CQ106" s="168"/>
      <c r="CR106" s="168"/>
      <c r="CS106" s="168"/>
      <c r="CT106" s="168"/>
      <c r="CU106" s="168"/>
      <c r="CV106" s="168"/>
      <c r="CW106" s="168"/>
      <c r="CX106" s="168"/>
      <c r="CY106" s="168"/>
      <c r="CZ106" s="168"/>
      <c r="DA106" s="168"/>
      <c r="DB106" s="168"/>
      <c r="DC106" s="168"/>
      <c r="DD106" s="168"/>
      <c r="DE106" s="168"/>
      <c r="DF106" s="168"/>
      <c r="DG106" s="168"/>
      <c r="DH106" s="168"/>
      <c r="DI106" s="74"/>
      <c r="DJ106" s="37"/>
      <c r="DK106" s="179" t="s">
        <v>144</v>
      </c>
      <c r="DL106" s="179"/>
      <c r="DM106" s="179"/>
      <c r="DN106" s="179"/>
      <c r="DO106" s="179"/>
      <c r="DP106" s="179"/>
      <c r="DQ106" s="179"/>
      <c r="DR106" s="179"/>
      <c r="DS106" s="179"/>
      <c r="DT106" s="179"/>
      <c r="DU106" s="179"/>
      <c r="DV106" s="179"/>
      <c r="DW106" s="179"/>
      <c r="DX106" s="179"/>
      <c r="DY106" s="179"/>
      <c r="DZ106" s="179"/>
      <c r="EA106" s="179"/>
      <c r="EB106" s="179"/>
      <c r="EC106" s="179"/>
      <c r="ED106" s="179"/>
      <c r="EE106" s="179"/>
      <c r="EF106" s="32"/>
    </row>
    <row r="107" spans="1:136" s="10" customFormat="1" ht="32.25" customHeight="1" x14ac:dyDescent="0.25">
      <c r="A107" s="32"/>
      <c r="B107" s="32"/>
      <c r="C107" s="161"/>
      <c r="D107" s="1"/>
      <c r="E107" s="166" t="s">
        <v>8</v>
      </c>
      <c r="F107" s="166"/>
      <c r="G107" s="166"/>
      <c r="H107" s="166"/>
      <c r="I107" s="166"/>
      <c r="J107" s="166"/>
      <c r="K107" s="166"/>
      <c r="L107" s="166"/>
      <c r="M107" s="166"/>
      <c r="N107" s="166"/>
      <c r="O107" s="166"/>
      <c r="P107" s="167"/>
      <c r="Q107" s="165" t="s">
        <v>129</v>
      </c>
      <c r="R107" s="166"/>
      <c r="S107" s="166"/>
      <c r="T107" s="167"/>
      <c r="U107" s="165" t="s">
        <v>72</v>
      </c>
      <c r="V107" s="166"/>
      <c r="W107" s="166"/>
      <c r="X107" s="166"/>
      <c r="Y107" s="166"/>
      <c r="Z107" s="167"/>
      <c r="AA107" s="163" t="s">
        <v>12</v>
      </c>
      <c r="AB107" s="172" t="s">
        <v>73</v>
      </c>
      <c r="AC107" s="25"/>
      <c r="AD107" s="166" t="s">
        <v>8</v>
      </c>
      <c r="AE107" s="166"/>
      <c r="AF107" s="166"/>
      <c r="AG107" s="166"/>
      <c r="AH107" s="166"/>
      <c r="AI107" s="167"/>
      <c r="AJ107" s="165" t="s">
        <v>9</v>
      </c>
      <c r="AK107" s="166"/>
      <c r="AL107" s="166"/>
      <c r="AM107" s="166"/>
      <c r="AN107" s="166"/>
      <c r="AO107" s="167"/>
      <c r="AP107" s="165" t="s">
        <v>129</v>
      </c>
      <c r="AQ107" s="166"/>
      <c r="AR107" s="166"/>
      <c r="AS107" s="166"/>
      <c r="AT107" s="166"/>
      <c r="AU107" s="167"/>
      <c r="AV107" s="169" t="s">
        <v>72</v>
      </c>
      <c r="AW107" s="170"/>
      <c r="AX107" s="170"/>
      <c r="AY107" s="170"/>
      <c r="AZ107" s="170"/>
      <c r="BA107" s="171"/>
      <c r="BB107" s="163" t="s">
        <v>12</v>
      </c>
      <c r="BC107" s="172" t="s">
        <v>73</v>
      </c>
      <c r="BD107" s="25"/>
      <c r="BE107" s="166" t="s">
        <v>8</v>
      </c>
      <c r="BF107" s="166"/>
      <c r="BG107" s="166"/>
      <c r="BH107" s="166"/>
      <c r="BI107" s="166"/>
      <c r="BJ107" s="166"/>
      <c r="BK107" s="167"/>
      <c r="BL107" s="165" t="s">
        <v>9</v>
      </c>
      <c r="BM107" s="166"/>
      <c r="BN107" s="166"/>
      <c r="BO107" s="166"/>
      <c r="BP107" s="166"/>
      <c r="BQ107" s="167"/>
      <c r="BR107" s="165" t="s">
        <v>129</v>
      </c>
      <c r="BS107" s="166"/>
      <c r="BT107" s="166"/>
      <c r="BU107" s="166"/>
      <c r="BV107" s="166"/>
      <c r="BW107" s="167"/>
      <c r="BX107" s="165" t="s">
        <v>131</v>
      </c>
      <c r="BY107" s="167"/>
      <c r="BZ107" s="169" t="s">
        <v>146</v>
      </c>
      <c r="CA107" s="170"/>
      <c r="CB107" s="170"/>
      <c r="CC107" s="170"/>
      <c r="CD107" s="170"/>
      <c r="CE107" s="171"/>
      <c r="CF107" s="163" t="s">
        <v>12</v>
      </c>
      <c r="CG107" s="172" t="s">
        <v>73</v>
      </c>
      <c r="CH107" s="25"/>
      <c r="CI107" s="166" t="s">
        <v>14</v>
      </c>
      <c r="CJ107" s="166"/>
      <c r="CK107" s="166"/>
      <c r="CL107" s="166"/>
      <c r="CM107" s="166"/>
      <c r="CN107" s="166"/>
      <c r="CO107" s="167"/>
      <c r="CP107" s="165" t="s">
        <v>15</v>
      </c>
      <c r="CQ107" s="166"/>
      <c r="CR107" s="166"/>
      <c r="CS107" s="166"/>
      <c r="CT107" s="166"/>
      <c r="CU107" s="166"/>
      <c r="CV107" s="167"/>
      <c r="CW107" s="165" t="s">
        <v>131</v>
      </c>
      <c r="CX107" s="166"/>
      <c r="CY107" s="167"/>
      <c r="CZ107" s="165" t="s">
        <v>133</v>
      </c>
      <c r="DA107" s="167"/>
      <c r="DB107" s="169" t="s">
        <v>147</v>
      </c>
      <c r="DC107" s="170"/>
      <c r="DD107" s="170"/>
      <c r="DE107" s="170"/>
      <c r="DF107" s="170"/>
      <c r="DG107" s="171"/>
      <c r="DH107" s="163" t="s">
        <v>12</v>
      </c>
      <c r="DI107" s="172" t="s">
        <v>73</v>
      </c>
      <c r="DJ107" s="25"/>
      <c r="DK107" s="165" t="s">
        <v>133</v>
      </c>
      <c r="DL107" s="166"/>
      <c r="DM107" s="166"/>
      <c r="DN107" s="166"/>
      <c r="DO107" s="166"/>
      <c r="DP107" s="167"/>
      <c r="DQ107" s="169" t="s">
        <v>147</v>
      </c>
      <c r="DR107" s="170"/>
      <c r="DS107" s="170"/>
      <c r="DT107" s="170"/>
      <c r="DU107" s="170"/>
      <c r="DV107" s="170"/>
      <c r="DW107" s="170"/>
      <c r="DX107" s="170"/>
      <c r="DY107" s="170"/>
      <c r="DZ107" s="170"/>
      <c r="EA107" s="170"/>
      <c r="EB107" s="170"/>
      <c r="EC107" s="171"/>
      <c r="ED107" s="180" t="s">
        <v>12</v>
      </c>
      <c r="EE107" s="172" t="s">
        <v>73</v>
      </c>
      <c r="EF107" s="32"/>
    </row>
    <row r="108" spans="1:136" ht="19.5" customHeight="1" x14ac:dyDescent="0.25">
      <c r="B108" s="32"/>
      <c r="C108" s="161"/>
      <c r="D108" s="1"/>
      <c r="E108" s="30">
        <v>2000</v>
      </c>
      <c r="F108" s="30">
        <v>2001</v>
      </c>
      <c r="G108" s="30">
        <v>2002</v>
      </c>
      <c r="H108" s="30">
        <v>2003</v>
      </c>
      <c r="I108" s="30">
        <v>2004</v>
      </c>
      <c r="J108" s="30">
        <v>2005</v>
      </c>
      <c r="K108" s="30">
        <v>2006</v>
      </c>
      <c r="L108" s="30">
        <v>2007</v>
      </c>
      <c r="M108" s="30">
        <v>2008</v>
      </c>
      <c r="N108" s="30">
        <v>2009</v>
      </c>
      <c r="O108" s="30">
        <v>2010</v>
      </c>
      <c r="P108" s="117" t="s">
        <v>16</v>
      </c>
      <c r="Q108" s="23">
        <v>2008</v>
      </c>
      <c r="R108" s="30">
        <v>2009</v>
      </c>
      <c r="S108" s="30">
        <v>2010</v>
      </c>
      <c r="T108" s="117" t="s">
        <v>16</v>
      </c>
      <c r="U108" s="23">
        <v>2006</v>
      </c>
      <c r="V108" s="30">
        <v>2007</v>
      </c>
      <c r="W108" s="30">
        <v>2008</v>
      </c>
      <c r="X108" s="30">
        <v>2009</v>
      </c>
      <c r="Y108" s="30">
        <v>2010</v>
      </c>
      <c r="Z108" s="117" t="s">
        <v>16</v>
      </c>
      <c r="AA108" s="164"/>
      <c r="AB108" s="173"/>
      <c r="AC108" s="22"/>
      <c r="AD108" s="30">
        <v>2011</v>
      </c>
      <c r="AE108" s="30">
        <v>2012</v>
      </c>
      <c r="AF108" s="30">
        <v>2013</v>
      </c>
      <c r="AG108" s="30">
        <v>2014</v>
      </c>
      <c r="AH108" s="30">
        <v>2015</v>
      </c>
      <c r="AI108" s="117" t="s">
        <v>16</v>
      </c>
      <c r="AJ108" s="23">
        <v>2011</v>
      </c>
      <c r="AK108" s="30">
        <v>2012</v>
      </c>
      <c r="AL108" s="30">
        <v>2013</v>
      </c>
      <c r="AM108" s="30">
        <v>2014</v>
      </c>
      <c r="AN108" s="30">
        <v>2015</v>
      </c>
      <c r="AO108" s="117" t="s">
        <v>16</v>
      </c>
      <c r="AP108" s="23">
        <v>2011</v>
      </c>
      <c r="AQ108" s="30">
        <v>2012</v>
      </c>
      <c r="AR108" s="30">
        <v>2013</v>
      </c>
      <c r="AS108" s="30">
        <v>2014</v>
      </c>
      <c r="AT108" s="30">
        <v>2015</v>
      </c>
      <c r="AU108" s="117" t="s">
        <v>16</v>
      </c>
      <c r="AV108" s="23">
        <v>2011</v>
      </c>
      <c r="AW108" s="30">
        <v>2012</v>
      </c>
      <c r="AX108" s="30">
        <v>2013</v>
      </c>
      <c r="AY108" s="30">
        <v>2014</v>
      </c>
      <c r="AZ108" s="30">
        <v>2015</v>
      </c>
      <c r="BA108" s="117" t="s">
        <v>16</v>
      </c>
      <c r="BB108" s="164"/>
      <c r="BC108" s="173"/>
      <c r="BD108" s="22"/>
      <c r="BE108" s="30">
        <v>2016</v>
      </c>
      <c r="BF108" s="30">
        <v>2017</v>
      </c>
      <c r="BG108" s="30">
        <v>2018</v>
      </c>
      <c r="BH108" s="30">
        <v>2019</v>
      </c>
      <c r="BI108" s="30">
        <v>2020</v>
      </c>
      <c r="BJ108" s="30" t="s">
        <v>149</v>
      </c>
      <c r="BK108" s="117" t="s">
        <v>16</v>
      </c>
      <c r="BL108" s="23">
        <v>2016</v>
      </c>
      <c r="BM108" s="30">
        <v>2017</v>
      </c>
      <c r="BN108" s="30">
        <v>2018</v>
      </c>
      <c r="BO108" s="30">
        <v>2019</v>
      </c>
      <c r="BP108" s="30">
        <v>2020</v>
      </c>
      <c r="BQ108" s="117" t="s">
        <v>16</v>
      </c>
      <c r="BR108" s="23">
        <v>2016</v>
      </c>
      <c r="BS108" s="30">
        <v>2017</v>
      </c>
      <c r="BT108" s="30">
        <v>2018</v>
      </c>
      <c r="BU108" s="30">
        <v>2019</v>
      </c>
      <c r="BV108" s="30">
        <v>2020</v>
      </c>
      <c r="BW108" s="117" t="s">
        <v>16</v>
      </c>
      <c r="BX108" s="30">
        <v>2020</v>
      </c>
      <c r="BY108" s="135" t="s">
        <v>16</v>
      </c>
      <c r="BZ108" s="23">
        <v>2016</v>
      </c>
      <c r="CA108" s="30">
        <v>2017</v>
      </c>
      <c r="CB108" s="30">
        <v>2018</v>
      </c>
      <c r="CC108" s="30">
        <v>2019</v>
      </c>
      <c r="CD108" s="30">
        <v>2020</v>
      </c>
      <c r="CE108" s="117" t="s">
        <v>16</v>
      </c>
      <c r="CF108" s="164"/>
      <c r="CG108" s="173"/>
      <c r="CH108" s="22"/>
      <c r="CI108" s="30">
        <v>2021</v>
      </c>
      <c r="CJ108" s="30">
        <v>2022</v>
      </c>
      <c r="CK108" s="30">
        <v>2023</v>
      </c>
      <c r="CL108" s="30">
        <v>2024</v>
      </c>
      <c r="CM108" s="30">
        <v>2025</v>
      </c>
      <c r="CN108" s="30" t="s">
        <v>108</v>
      </c>
      <c r="CO108" s="132" t="s">
        <v>16</v>
      </c>
      <c r="CP108" s="23">
        <v>2021</v>
      </c>
      <c r="CQ108" s="30">
        <v>2022</v>
      </c>
      <c r="CR108" s="30">
        <v>2023</v>
      </c>
      <c r="CS108" s="30">
        <v>2024</v>
      </c>
      <c r="CT108" s="30">
        <v>2025</v>
      </c>
      <c r="CU108" s="30" t="s">
        <v>108</v>
      </c>
      <c r="CV108" s="132" t="s">
        <v>16</v>
      </c>
      <c r="CW108" s="23">
        <v>2021</v>
      </c>
      <c r="CX108" s="30" t="s">
        <v>108</v>
      </c>
      <c r="CY108" s="132" t="s">
        <v>16</v>
      </c>
      <c r="CZ108" s="23">
        <v>2021</v>
      </c>
      <c r="DA108" s="137" t="s">
        <v>16</v>
      </c>
      <c r="DB108" s="23">
        <v>2021</v>
      </c>
      <c r="DC108" s="30">
        <v>2022</v>
      </c>
      <c r="DD108" s="30">
        <v>2023</v>
      </c>
      <c r="DE108" s="30">
        <v>2024</v>
      </c>
      <c r="DF108" s="30">
        <v>2025</v>
      </c>
      <c r="DG108" s="132" t="s">
        <v>16</v>
      </c>
      <c r="DH108" s="164"/>
      <c r="DI108" s="173"/>
      <c r="DJ108" s="22"/>
      <c r="DK108" s="23">
        <v>2026</v>
      </c>
      <c r="DL108" s="30">
        <v>2027</v>
      </c>
      <c r="DM108" s="30">
        <v>2028</v>
      </c>
      <c r="DN108" s="30">
        <v>2029</v>
      </c>
      <c r="DO108" s="30">
        <v>2030</v>
      </c>
      <c r="DP108" s="137" t="s">
        <v>16</v>
      </c>
      <c r="DQ108" s="23">
        <v>2026</v>
      </c>
      <c r="DR108" s="30">
        <v>2027</v>
      </c>
      <c r="DS108" s="30">
        <v>2028</v>
      </c>
      <c r="DT108" s="30">
        <v>2029</v>
      </c>
      <c r="DU108" s="30">
        <v>2030</v>
      </c>
      <c r="DV108" s="30">
        <v>2031</v>
      </c>
      <c r="DW108" s="30">
        <v>2032</v>
      </c>
      <c r="DX108" s="30">
        <v>2033</v>
      </c>
      <c r="DY108" s="30">
        <v>2034</v>
      </c>
      <c r="DZ108" s="30">
        <v>2035</v>
      </c>
      <c r="EA108" s="30">
        <v>2036</v>
      </c>
      <c r="EB108" s="30">
        <v>2037</v>
      </c>
      <c r="EC108" s="117" t="s">
        <v>16</v>
      </c>
      <c r="ED108" s="181"/>
      <c r="EE108" s="173"/>
      <c r="EF108" s="32"/>
    </row>
    <row r="109" spans="1:136" ht="30" x14ac:dyDescent="0.25">
      <c r="B109" s="32"/>
      <c r="C109" s="14" t="s">
        <v>18</v>
      </c>
      <c r="D109" s="1"/>
      <c r="E109" s="39"/>
      <c r="F109" s="39"/>
      <c r="G109" s="39"/>
      <c r="H109" s="39"/>
      <c r="I109" s="39"/>
      <c r="J109" s="39"/>
      <c r="K109" s="39"/>
      <c r="L109" s="39"/>
      <c r="M109" s="39"/>
      <c r="N109" s="39"/>
      <c r="O109" s="39"/>
      <c r="P109" s="34"/>
      <c r="Q109" s="39"/>
      <c r="R109" s="39"/>
      <c r="S109" s="39"/>
      <c r="T109" s="34"/>
      <c r="U109" s="39"/>
      <c r="V109" s="39"/>
      <c r="W109" s="39"/>
      <c r="X109" s="39"/>
      <c r="Y109" s="39"/>
      <c r="Z109" s="34" t="str">
        <f>IF(SUM(U109:Y109)=0,"",SUM(U109:Y109))</f>
        <v/>
      </c>
      <c r="AA109" s="34"/>
      <c r="AB109" s="66"/>
      <c r="AC109" s="35"/>
      <c r="AD109" s="39"/>
      <c r="AE109" s="39"/>
      <c r="AF109" s="39"/>
      <c r="AG109" s="39"/>
      <c r="AH109" s="39"/>
      <c r="AI109" s="34"/>
      <c r="AJ109" s="39"/>
      <c r="AK109" s="39"/>
      <c r="AL109" s="39"/>
      <c r="AM109" s="39"/>
      <c r="AN109" s="39"/>
      <c r="AO109" s="34"/>
      <c r="AP109" s="39"/>
      <c r="AQ109" s="39"/>
      <c r="AR109" s="39"/>
      <c r="AS109" s="39"/>
      <c r="AT109" s="39"/>
      <c r="AU109" s="34"/>
      <c r="AV109" s="39"/>
      <c r="AW109" s="39"/>
      <c r="AX109" s="39"/>
      <c r="AY109" s="39"/>
      <c r="AZ109" s="39"/>
      <c r="BA109" s="34"/>
      <c r="BB109" s="34"/>
      <c r="BC109" s="66"/>
      <c r="BD109" s="35"/>
      <c r="BE109" s="39"/>
      <c r="BF109" s="39"/>
      <c r="BG109" s="39"/>
      <c r="BH109" s="39"/>
      <c r="BI109" s="39"/>
      <c r="BJ109" s="39"/>
      <c r="BK109" s="34"/>
      <c r="BL109" s="39"/>
      <c r="BM109" s="39"/>
      <c r="BN109" s="39"/>
      <c r="BO109" s="39"/>
      <c r="BP109" s="39"/>
      <c r="BQ109" s="34"/>
      <c r="BR109" s="39"/>
      <c r="BS109" s="39"/>
      <c r="BT109" s="39"/>
      <c r="BU109" s="39"/>
      <c r="BV109" s="39"/>
      <c r="BW109" s="34"/>
      <c r="BX109" s="39"/>
      <c r="BY109" s="34"/>
      <c r="BZ109" s="39"/>
      <c r="CA109" s="39"/>
      <c r="CB109" s="39"/>
      <c r="CC109" s="39"/>
      <c r="CD109" s="39"/>
      <c r="CE109" s="34"/>
      <c r="CF109" s="34"/>
      <c r="CG109" s="66"/>
      <c r="CH109" s="35"/>
      <c r="CI109" s="39"/>
      <c r="CJ109" s="39"/>
      <c r="CK109" s="39"/>
      <c r="CL109" s="39"/>
      <c r="CM109" s="39"/>
      <c r="CN109" s="39"/>
      <c r="CO109" s="34"/>
      <c r="CP109" s="39"/>
      <c r="CQ109" s="39"/>
      <c r="CR109" s="39"/>
      <c r="CS109" s="39"/>
      <c r="CT109" s="39"/>
      <c r="CU109" s="39"/>
      <c r="CV109" s="34"/>
      <c r="CW109" s="39"/>
      <c r="CX109" s="39"/>
      <c r="CY109" s="34"/>
      <c r="CZ109" s="39"/>
      <c r="DA109" s="34"/>
      <c r="DB109" s="39"/>
      <c r="DC109" s="39"/>
      <c r="DD109" s="39"/>
      <c r="DE109" s="39"/>
      <c r="DF109" s="39"/>
      <c r="DG109" s="34"/>
      <c r="DH109" s="34"/>
      <c r="DI109" s="66"/>
      <c r="DJ109" s="35"/>
      <c r="DK109" s="39"/>
      <c r="DL109" s="39"/>
      <c r="DM109" s="39"/>
      <c r="DN109" s="39"/>
      <c r="DO109" s="39"/>
      <c r="DP109" s="34"/>
      <c r="DQ109" s="39"/>
      <c r="DR109" s="39"/>
      <c r="DS109" s="39"/>
      <c r="DT109" s="39"/>
      <c r="DU109" s="39"/>
      <c r="DV109" s="39"/>
      <c r="DW109" s="39"/>
      <c r="DX109" s="39"/>
      <c r="DY109" s="39"/>
      <c r="DZ109" s="39"/>
      <c r="EA109" s="39"/>
      <c r="EB109" s="39"/>
      <c r="EC109" s="34"/>
      <c r="ED109" s="34"/>
      <c r="EE109" s="66"/>
      <c r="EF109" s="32"/>
    </row>
    <row r="110" spans="1:136" ht="15.75" customHeight="1" x14ac:dyDescent="0.25">
      <c r="B110" s="42"/>
      <c r="C110" s="15" t="s">
        <v>19</v>
      </c>
      <c r="D110" s="1"/>
      <c r="E110" s="41"/>
      <c r="F110" s="41"/>
      <c r="G110" s="41"/>
      <c r="H110" s="41"/>
      <c r="I110" s="41"/>
      <c r="J110" s="41"/>
      <c r="K110" s="41">
        <v>5</v>
      </c>
      <c r="L110" s="41">
        <v>5</v>
      </c>
      <c r="M110" s="41">
        <v>5</v>
      </c>
      <c r="N110" s="41">
        <v>5</v>
      </c>
      <c r="O110" s="41">
        <v>8.6</v>
      </c>
      <c r="P110" s="36">
        <f>SUM(E110:O110)</f>
        <v>28.6</v>
      </c>
      <c r="Q110" s="41"/>
      <c r="R110" s="41"/>
      <c r="S110" s="41"/>
      <c r="T110" s="36">
        <f>SUM(Q110:S110)</f>
        <v>0</v>
      </c>
      <c r="U110" s="41"/>
      <c r="V110" s="41"/>
      <c r="W110" s="41"/>
      <c r="X110" s="41"/>
      <c r="Y110" s="41"/>
      <c r="Z110" s="36">
        <f>SUM(U110:Y110)</f>
        <v>0</v>
      </c>
      <c r="AA110" s="36">
        <f t="shared" ref="AA110:AA149" si="306">SUM(P110,T110,Z110)</f>
        <v>28.6</v>
      </c>
      <c r="AB110" s="67">
        <f>IF(AA110=0,"",AA110/$AA$188)</f>
        <v>5.5150162579210857E-3</v>
      </c>
      <c r="AC110" s="35"/>
      <c r="AD110" s="41">
        <v>48.843999999999994</v>
      </c>
      <c r="AE110" s="41">
        <v>56.485500000000002</v>
      </c>
      <c r="AF110" s="41">
        <v>48.277249999999995</v>
      </c>
      <c r="AG110" s="41">
        <v>88.620750000000001</v>
      </c>
      <c r="AH110" s="41"/>
      <c r="AI110" s="36">
        <f>SUM(AD110:AH110)</f>
        <v>242.22749999999996</v>
      </c>
      <c r="AJ110" s="41"/>
      <c r="AK110" s="41"/>
      <c r="AL110" s="41"/>
      <c r="AM110" s="41"/>
      <c r="AN110" s="41"/>
      <c r="AO110" s="36">
        <f>SUM(AJ110:AN110)</f>
        <v>0</v>
      </c>
      <c r="AP110" s="41"/>
      <c r="AQ110" s="41"/>
      <c r="AR110" s="41"/>
      <c r="AS110" s="41"/>
      <c r="AT110" s="41"/>
      <c r="AU110" s="36">
        <f>SUM(AP110:AT110)</f>
        <v>0</v>
      </c>
      <c r="AV110" s="41">
        <v>18.961038961038962</v>
      </c>
      <c r="AW110" s="41">
        <v>6.3203463203463208</v>
      </c>
      <c r="AX110" s="41">
        <v>12.640692640692642</v>
      </c>
      <c r="AY110" s="41">
        <v>0</v>
      </c>
      <c r="AZ110" s="41">
        <v>0</v>
      </c>
      <c r="BA110" s="36">
        <f>SUM(AV110:AZ110)</f>
        <v>37.922077922077925</v>
      </c>
      <c r="BB110" s="36">
        <f>SUM(AI110,AO110,AU110,BA110)</f>
        <v>280.14957792207787</v>
      </c>
      <c r="BC110" s="67">
        <f>IF(BB110=0,"",BB110/$BB$188)</f>
        <v>4.0038085900961994E-2</v>
      </c>
      <c r="BD110" s="35"/>
      <c r="BE110" s="41">
        <v>37.579124999999998</v>
      </c>
      <c r="BF110" s="41">
        <v>15.50375</v>
      </c>
      <c r="BG110" s="41"/>
      <c r="BH110" s="41">
        <v>66.794662500000001</v>
      </c>
      <c r="BI110" s="41">
        <v>37.365000000000002</v>
      </c>
      <c r="BJ110" s="41"/>
      <c r="BK110" s="36">
        <f t="shared" ref="BK110:BK149" si="307">SUM(BE110:BJ110)</f>
        <v>157.2425375</v>
      </c>
      <c r="BL110" s="41"/>
      <c r="BM110" s="41"/>
      <c r="BN110" s="41"/>
      <c r="BO110" s="41"/>
      <c r="BP110" s="41"/>
      <c r="BQ110" s="36">
        <f t="shared" ref="BQ110:BQ149" si="308">SUM(BL110:BP110)</f>
        <v>0</v>
      </c>
      <c r="BR110" s="41"/>
      <c r="BS110" s="41"/>
      <c r="BT110" s="41"/>
      <c r="BU110" s="41"/>
      <c r="BV110" s="41"/>
      <c r="BW110" s="36">
        <f>SUM(BR110:BV110)</f>
        <v>0</v>
      </c>
      <c r="BX110" s="41">
        <v>43.2</v>
      </c>
      <c r="BY110" s="36">
        <f t="shared" ref="BY110:BY149" si="309">SUM(BX110)</f>
        <v>43.2</v>
      </c>
      <c r="BZ110" s="41">
        <v>9.8689618029210902</v>
      </c>
      <c r="CA110" s="41">
        <v>5.965583168709502</v>
      </c>
      <c r="CB110" s="41">
        <v>20.805793816865336</v>
      </c>
      <c r="CC110" s="41">
        <v>16.864634767461034</v>
      </c>
      <c r="CD110" s="41">
        <v>23.997281148501756</v>
      </c>
      <c r="CE110" s="36">
        <f t="shared" ref="CE110:CE149" si="310">SUM(BZ110:CD110)</f>
        <v>77.502254704458721</v>
      </c>
      <c r="CF110" s="36">
        <f t="shared" ref="CF110:CF149" si="311">SUM(BK110,BQ110,BW110,CE110,BY110)</f>
        <v>277.94479220445874</v>
      </c>
      <c r="CG110" s="146">
        <f t="shared" ref="CG110:CG150" si="312">IF(CF110=0,"",CF110/($CF$188-$CF$186))</f>
        <v>2.550442541194882E-2</v>
      </c>
      <c r="CH110" s="35"/>
      <c r="CI110" s="41"/>
      <c r="CJ110" s="41"/>
      <c r="CK110" s="41"/>
      <c r="CL110" s="41"/>
      <c r="CM110" s="41"/>
      <c r="CN110" s="41">
        <v>212.94</v>
      </c>
      <c r="CO110" s="36">
        <f t="shared" ref="CO110:CO123" si="313">SUM(CI110:CN110)</f>
        <v>212.94</v>
      </c>
      <c r="CP110" s="41"/>
      <c r="CQ110" s="41"/>
      <c r="CR110" s="41"/>
      <c r="CS110" s="41"/>
      <c r="CT110" s="41"/>
      <c r="CU110" s="41"/>
      <c r="CV110" s="36">
        <f t="shared" ref="CV110:CV123" si="314">SUM(CP110:CU110)</f>
        <v>0</v>
      </c>
      <c r="CW110" s="41">
        <v>14.4</v>
      </c>
      <c r="CX110" s="41"/>
      <c r="CY110" s="36">
        <f t="shared" ref="CY110:CY149" si="315">SUM(CW110:CX110)</f>
        <v>14.4</v>
      </c>
      <c r="CZ110" s="41"/>
      <c r="DA110" s="36">
        <f t="shared" ref="DA110:DA149" si="316">SUM(CZ110:CZ110)</f>
        <v>0</v>
      </c>
      <c r="DB110" s="41">
        <v>7.7771645337780351</v>
      </c>
      <c r="DC110" s="41">
        <v>4.8607278336112714</v>
      </c>
      <c r="DD110" s="41">
        <v>4.8607278336112714</v>
      </c>
      <c r="DE110" s="41">
        <v>5.1523715036279487</v>
      </c>
      <c r="DF110" s="41">
        <v>14.290539830817139</v>
      </c>
      <c r="DG110" s="36">
        <f t="shared" ref="DG110:DG149" si="317">SUM(DB110:DF110)</f>
        <v>36.941531535445662</v>
      </c>
      <c r="DH110" s="36">
        <f t="shared" ref="DH110:DH149" si="318">SUM(CO110,CV110,CY110,DG110,DA110)</f>
        <v>264.28153153544565</v>
      </c>
      <c r="DI110" s="67">
        <f t="shared" ref="DI110:DI150" si="319">IF(DH110=0,"",DH110/($DH$188-$DH$186))</f>
        <v>2.8020856565167666E-2</v>
      </c>
      <c r="DJ110" s="35"/>
      <c r="DK110" s="41"/>
      <c r="DL110" s="41"/>
      <c r="DM110" s="41"/>
      <c r="DN110" s="41"/>
      <c r="DO110" s="41"/>
      <c r="DP110" s="36">
        <f t="shared" ref="DP110:DP149" si="320">SUM(DK110:DO110)</f>
        <v>0</v>
      </c>
      <c r="DQ110" s="41">
        <v>1.7012539308851957</v>
      </c>
      <c r="DR110" s="41">
        <v>0</v>
      </c>
      <c r="DS110" s="41">
        <v>0</v>
      </c>
      <c r="DT110" s="41">
        <v>0.2430363916805636</v>
      </c>
      <c r="DU110" s="41">
        <v>0</v>
      </c>
      <c r="DV110" s="41"/>
      <c r="DW110" s="41"/>
      <c r="DX110" s="41"/>
      <c r="DY110" s="41"/>
      <c r="DZ110" s="41"/>
      <c r="EA110" s="41"/>
      <c r="EB110" s="41"/>
      <c r="EC110" s="36">
        <f t="shared" ref="EC110:EC149" si="321">SUM(DQ110:EB110)</f>
        <v>1.9442903225657593</v>
      </c>
      <c r="ED110" s="36">
        <f t="shared" ref="ED110:ED149" si="322">SUM(EC110,DP110)</f>
        <v>1.9442903225657593</v>
      </c>
      <c r="EE110" s="67">
        <f t="shared" ref="EE110:EE150" si="323">IF(ED110=0,"",ED110/$ED$188)</f>
        <v>4.8607279636657612E-2</v>
      </c>
      <c r="EF110" s="32"/>
    </row>
    <row r="111" spans="1:136" s="32" customFormat="1" x14ac:dyDescent="0.25">
      <c r="B111" s="42"/>
      <c r="C111" s="15" t="s">
        <v>135</v>
      </c>
      <c r="D111" s="1"/>
      <c r="E111" s="41"/>
      <c r="F111" s="41"/>
      <c r="G111" s="41"/>
      <c r="H111" s="41"/>
      <c r="I111" s="41"/>
      <c r="J111" s="41"/>
      <c r="K111" s="41"/>
      <c r="L111" s="41"/>
      <c r="M111" s="41"/>
      <c r="N111" s="41"/>
      <c r="O111" s="41"/>
      <c r="P111" s="36">
        <f t="shared" ref="P111" si="324">SUM(E111:O111)</f>
        <v>0</v>
      </c>
      <c r="Q111" s="41"/>
      <c r="R111" s="41"/>
      <c r="S111" s="41"/>
      <c r="T111" s="36">
        <f t="shared" ref="T111" si="325">SUM(Q111:S111)</f>
        <v>0</v>
      </c>
      <c r="U111" s="41"/>
      <c r="V111" s="41"/>
      <c r="W111" s="41"/>
      <c r="X111" s="41"/>
      <c r="Y111" s="41"/>
      <c r="Z111" s="36">
        <f>SUM(U111:Y111)</f>
        <v>0</v>
      </c>
      <c r="AA111" s="36">
        <f t="shared" si="306"/>
        <v>0</v>
      </c>
      <c r="AB111" s="67" t="str">
        <f>IF(AA111=0,"",AA111/$AA$188)</f>
        <v/>
      </c>
      <c r="AC111" s="35"/>
      <c r="AD111" s="41"/>
      <c r="AE111" s="41"/>
      <c r="AF111" s="41"/>
      <c r="AG111" s="41"/>
      <c r="AH111" s="41"/>
      <c r="AI111" s="36">
        <f t="shared" ref="AI111" si="326">SUM(AD111:AH111)</f>
        <v>0</v>
      </c>
      <c r="AJ111" s="41"/>
      <c r="AK111" s="41"/>
      <c r="AL111" s="41"/>
      <c r="AM111" s="41"/>
      <c r="AN111" s="41"/>
      <c r="AO111" s="36">
        <f t="shared" ref="AO111" si="327">SUM(AJ111:AN111)</f>
        <v>0</v>
      </c>
      <c r="AP111" s="41"/>
      <c r="AQ111" s="41"/>
      <c r="AR111" s="41"/>
      <c r="AS111" s="41"/>
      <c r="AT111" s="41"/>
      <c r="AU111" s="36">
        <f t="shared" ref="AU111" si="328">SUM(AP111:AT111)</f>
        <v>0</v>
      </c>
      <c r="AV111" s="41"/>
      <c r="AW111" s="41"/>
      <c r="AX111" s="41"/>
      <c r="AY111" s="41"/>
      <c r="AZ111" s="41"/>
      <c r="BA111" s="36">
        <f>SUM(AV111:AZ111)</f>
        <v>0</v>
      </c>
      <c r="BB111" s="36">
        <f>SUM(AI111,AO111,AU111,BA111)</f>
        <v>0</v>
      </c>
      <c r="BC111" s="67" t="str">
        <f>IF(BB111=0,"",BB111/$BB$188)</f>
        <v/>
      </c>
      <c r="BD111" s="35"/>
      <c r="BE111" s="41"/>
      <c r="BF111" s="41"/>
      <c r="BG111" s="41"/>
      <c r="BH111" s="41"/>
      <c r="BI111" s="41"/>
      <c r="BJ111" s="41"/>
      <c r="BK111" s="36">
        <f t="shared" ref="BK111" si="329">SUM(BE111:BJ111)</f>
        <v>0</v>
      </c>
      <c r="BL111" s="41"/>
      <c r="BM111" s="41"/>
      <c r="BN111" s="41"/>
      <c r="BO111" s="41"/>
      <c r="BP111" s="41"/>
      <c r="BQ111" s="36">
        <f t="shared" ref="BQ111" si="330">SUM(BL111:BP111)</f>
        <v>0</v>
      </c>
      <c r="BR111" s="41"/>
      <c r="BS111" s="41"/>
      <c r="BT111" s="41"/>
      <c r="BU111" s="41"/>
      <c r="BV111" s="41"/>
      <c r="BW111" s="36">
        <f t="shared" ref="BW111" si="331">SUM(BR111:BV111)</f>
        <v>0</v>
      </c>
      <c r="BX111" s="41">
        <v>5.0000000000000001E-3</v>
      </c>
      <c r="BY111" s="36">
        <f t="shared" ref="BY111" si="332">SUM(BX111)</f>
        <v>5.0000000000000001E-3</v>
      </c>
      <c r="BZ111" s="41"/>
      <c r="CA111" s="41"/>
      <c r="CB111" s="41"/>
      <c r="CC111" s="41"/>
      <c r="CD111" s="41"/>
      <c r="CE111" s="36">
        <f t="shared" ref="CE111" si="333">SUM(BZ111:CD111)</f>
        <v>0</v>
      </c>
      <c r="CF111" s="36">
        <f t="shared" si="311"/>
        <v>5.0000000000000001E-3</v>
      </c>
      <c r="CG111" s="67">
        <f t="shared" si="312"/>
        <v>4.5880380074161506E-7</v>
      </c>
      <c r="CH111" s="35"/>
      <c r="CI111" s="41"/>
      <c r="CJ111" s="41"/>
      <c r="CK111" s="41"/>
      <c r="CL111" s="41"/>
      <c r="CM111" s="41"/>
      <c r="CN111" s="41"/>
      <c r="CO111" s="36">
        <f t="shared" ref="CO111" si="334">SUM(CI111:CN111)</f>
        <v>0</v>
      </c>
      <c r="CP111" s="41"/>
      <c r="CQ111" s="41"/>
      <c r="CR111" s="41"/>
      <c r="CS111" s="41"/>
      <c r="CT111" s="41"/>
      <c r="CU111" s="41"/>
      <c r="CV111" s="36">
        <f t="shared" ref="CV111" si="335">SUM(CP111:CU111)</f>
        <v>0</v>
      </c>
      <c r="CW111" s="41"/>
      <c r="CX111" s="41"/>
      <c r="CY111" s="36">
        <f t="shared" si="315"/>
        <v>0</v>
      </c>
      <c r="CZ111" s="41"/>
      <c r="DA111" s="36">
        <f t="shared" si="316"/>
        <v>0</v>
      </c>
      <c r="DB111" s="41"/>
      <c r="DC111" s="41"/>
      <c r="DD111" s="41"/>
      <c r="DE111" s="41"/>
      <c r="DF111" s="41"/>
      <c r="DG111" s="36">
        <f t="shared" ref="DG111" si="336">SUM(DB111:DF111)</f>
        <v>0</v>
      </c>
      <c r="DH111" s="36">
        <f t="shared" si="318"/>
        <v>0</v>
      </c>
      <c r="DI111" s="67" t="str">
        <f t="shared" si="319"/>
        <v/>
      </c>
      <c r="DJ111" s="35"/>
      <c r="DK111" s="41"/>
      <c r="DL111" s="41"/>
      <c r="DM111" s="41"/>
      <c r="DN111" s="41"/>
      <c r="DO111" s="41"/>
      <c r="DP111" s="36">
        <f t="shared" si="320"/>
        <v>0</v>
      </c>
      <c r="DQ111" s="41"/>
      <c r="DR111" s="41"/>
      <c r="DS111" s="41"/>
      <c r="DT111" s="41"/>
      <c r="DU111" s="41"/>
      <c r="DV111" s="41"/>
      <c r="DW111" s="41"/>
      <c r="DX111" s="41"/>
      <c r="DY111" s="41"/>
      <c r="DZ111" s="41"/>
      <c r="EA111" s="41"/>
      <c r="EB111" s="41"/>
      <c r="EC111" s="36">
        <f t="shared" ref="EC111" si="337">SUM(DQ111:EB111)</f>
        <v>0</v>
      </c>
      <c r="ED111" s="36">
        <f t="shared" si="322"/>
        <v>0</v>
      </c>
      <c r="EE111" s="67" t="str">
        <f t="shared" si="323"/>
        <v/>
      </c>
    </row>
    <row r="112" spans="1:136" ht="15.75" customHeight="1" x14ac:dyDescent="0.25">
      <c r="B112" s="42"/>
      <c r="C112" s="15" t="s">
        <v>20</v>
      </c>
      <c r="D112" s="1"/>
      <c r="E112" s="41"/>
      <c r="F112" s="41"/>
      <c r="G112" s="41"/>
      <c r="H112" s="41"/>
      <c r="I112" s="41"/>
      <c r="J112" s="41"/>
      <c r="K112" s="41"/>
      <c r="L112" s="41"/>
      <c r="M112" s="41"/>
      <c r="N112" s="41"/>
      <c r="O112" s="41"/>
      <c r="P112" s="36">
        <f t="shared" ref="P112:P149" si="338">SUM(E112:O112)</f>
        <v>0</v>
      </c>
      <c r="Q112" s="41"/>
      <c r="R112" s="41"/>
      <c r="S112" s="41"/>
      <c r="T112" s="36">
        <f t="shared" ref="T112:T149" si="339">SUM(Q112:S112)</f>
        <v>0</v>
      </c>
      <c r="U112" s="41"/>
      <c r="V112" s="41"/>
      <c r="W112" s="41"/>
      <c r="X112" s="41"/>
      <c r="Y112" s="41"/>
      <c r="Z112" s="36">
        <f t="shared" ref="Z112:Z149" si="340">SUM(U112:Y112)</f>
        <v>0</v>
      </c>
      <c r="AA112" s="36">
        <f t="shared" si="306"/>
        <v>0</v>
      </c>
      <c r="AB112" s="67" t="str">
        <f>IF(AA112=0,"",AA112/$AA$188)</f>
        <v/>
      </c>
      <c r="AC112" s="35"/>
      <c r="AD112" s="41"/>
      <c r="AE112" s="41"/>
      <c r="AF112" s="41"/>
      <c r="AG112" s="41"/>
      <c r="AH112" s="41"/>
      <c r="AI112" s="36">
        <f t="shared" ref="AI112:AI149" si="341">SUM(AD112:AH112)</f>
        <v>0</v>
      </c>
      <c r="AJ112" s="41"/>
      <c r="AK112" s="41"/>
      <c r="AL112" s="41"/>
      <c r="AM112" s="41"/>
      <c r="AN112" s="41"/>
      <c r="AO112" s="36">
        <f t="shared" ref="AO112:AO149" si="342">SUM(AJ112:AN112)</f>
        <v>0</v>
      </c>
      <c r="AP112" s="41"/>
      <c r="AQ112" s="41"/>
      <c r="AR112" s="41"/>
      <c r="AS112" s="41"/>
      <c r="AT112" s="41"/>
      <c r="AU112" s="36">
        <f t="shared" ref="AU112:AU149" si="343">SUM(AP112:AT112)</f>
        <v>0</v>
      </c>
      <c r="AV112" s="41"/>
      <c r="AW112" s="41"/>
      <c r="AX112" s="41"/>
      <c r="AY112" s="41"/>
      <c r="AZ112" s="41">
        <v>0</v>
      </c>
      <c r="BA112" s="36">
        <f t="shared" ref="BA112:BA149" si="344">SUM(AV112:AZ112)</f>
        <v>0</v>
      </c>
      <c r="BB112" s="36">
        <f t="shared" ref="BB112:BB149" si="345">SUM(AI112,AO112,AU112,BA112)</f>
        <v>0</v>
      </c>
      <c r="BC112" s="67" t="str">
        <f>IF(BB112=0,"",BB112/$BB$188)</f>
        <v/>
      </c>
      <c r="BD112" s="35"/>
      <c r="BE112" s="41"/>
      <c r="BF112" s="41"/>
      <c r="BG112" s="41"/>
      <c r="BH112" s="41"/>
      <c r="BI112" s="41"/>
      <c r="BJ112" s="41"/>
      <c r="BK112" s="36">
        <f t="shared" si="307"/>
        <v>0</v>
      </c>
      <c r="BL112" s="41"/>
      <c r="BM112" s="41"/>
      <c r="BN112" s="41"/>
      <c r="BO112" s="41"/>
      <c r="BP112" s="41"/>
      <c r="BQ112" s="36">
        <f t="shared" si="308"/>
        <v>0</v>
      </c>
      <c r="BR112" s="41"/>
      <c r="BS112" s="41"/>
      <c r="BT112" s="41"/>
      <c r="BU112" s="41"/>
      <c r="BV112" s="41"/>
      <c r="BW112" s="36">
        <f t="shared" ref="BW112:BW149" si="346">SUM(BR112:BV112)</f>
        <v>0</v>
      </c>
      <c r="BX112" s="41"/>
      <c r="BY112" s="36">
        <f t="shared" si="309"/>
        <v>0</v>
      </c>
      <c r="BZ112" s="41">
        <v>0</v>
      </c>
      <c r="CA112" s="41">
        <v>0</v>
      </c>
      <c r="CB112" s="41">
        <v>2.5935686545925756</v>
      </c>
      <c r="CC112" s="41">
        <v>4.1221907278688992</v>
      </c>
      <c r="CD112" s="41">
        <v>3.0634471719037744</v>
      </c>
      <c r="CE112" s="36">
        <f t="shared" si="310"/>
        <v>9.7792065543652491</v>
      </c>
      <c r="CF112" s="36">
        <f t="shared" si="311"/>
        <v>9.7792065543652491</v>
      </c>
      <c r="CG112" s="67">
        <f t="shared" si="312"/>
        <v>8.9734742707601794E-4</v>
      </c>
      <c r="CH112" s="35"/>
      <c r="CI112" s="41"/>
      <c r="CJ112" s="41"/>
      <c r="CK112" s="41"/>
      <c r="CL112" s="41"/>
      <c r="CM112" s="41"/>
      <c r="CN112" s="41"/>
      <c r="CO112" s="36">
        <f t="shared" si="313"/>
        <v>0</v>
      </c>
      <c r="CP112" s="41"/>
      <c r="CQ112" s="41"/>
      <c r="CR112" s="41"/>
      <c r="CS112" s="41"/>
      <c r="CT112" s="41"/>
      <c r="CU112" s="41"/>
      <c r="CV112" s="36">
        <f t="shared" si="314"/>
        <v>0</v>
      </c>
      <c r="CW112" s="41"/>
      <c r="CX112" s="41"/>
      <c r="CY112" s="36">
        <f t="shared" si="315"/>
        <v>0</v>
      </c>
      <c r="CZ112" s="41"/>
      <c r="DA112" s="36">
        <f t="shared" si="316"/>
        <v>0</v>
      </c>
      <c r="DB112" s="41">
        <v>1.6521318303658274</v>
      </c>
      <c r="DC112" s="41">
        <v>1.0325823939786423</v>
      </c>
      <c r="DD112" s="41">
        <v>1.0325823939786423</v>
      </c>
      <c r="DE112" s="41">
        <v>1.0945373376173608</v>
      </c>
      <c r="DF112" s="41">
        <v>3.035792238297208</v>
      </c>
      <c r="DG112" s="36">
        <f t="shared" si="317"/>
        <v>7.8476261942376802</v>
      </c>
      <c r="DH112" s="36">
        <f t="shared" si="318"/>
        <v>7.8476261942376802</v>
      </c>
      <c r="DI112" s="67">
        <f t="shared" si="319"/>
        <v>8.320566582470174E-4</v>
      </c>
      <c r="DJ112" s="35"/>
      <c r="DK112" s="41"/>
      <c r="DL112" s="41"/>
      <c r="DM112" s="41"/>
      <c r="DN112" s="41"/>
      <c r="DO112" s="41"/>
      <c r="DP112" s="36">
        <f t="shared" si="320"/>
        <v>0</v>
      </c>
      <c r="DQ112" s="41">
        <v>0.36140383789252478</v>
      </c>
      <c r="DR112" s="41">
        <v>0</v>
      </c>
      <c r="DS112" s="41">
        <v>0</v>
      </c>
      <c r="DT112" s="41">
        <v>5.1629119698932108E-2</v>
      </c>
      <c r="DU112" s="41">
        <v>0</v>
      </c>
      <c r="DV112" s="41">
        <v>0</v>
      </c>
      <c r="DW112" s="41">
        <v>0</v>
      </c>
      <c r="DX112" s="41">
        <v>0</v>
      </c>
      <c r="DY112" s="41">
        <v>0</v>
      </c>
      <c r="DZ112" s="41">
        <v>0</v>
      </c>
      <c r="EA112" s="41">
        <v>0</v>
      </c>
      <c r="EB112" s="41">
        <v>0</v>
      </c>
      <c r="EC112" s="36">
        <f t="shared" si="321"/>
        <v>0.41303295759145686</v>
      </c>
      <c r="ED112" s="36">
        <f t="shared" si="322"/>
        <v>0.41303295759145686</v>
      </c>
      <c r="EE112" s="67">
        <f t="shared" si="323"/>
        <v>1.0325828522517202E-2</v>
      </c>
      <c r="EF112" s="32"/>
    </row>
    <row r="113" spans="2:141" s="32" customFormat="1" x14ac:dyDescent="0.25">
      <c r="B113" s="42"/>
      <c r="C113" s="15" t="s">
        <v>127</v>
      </c>
      <c r="D113" s="1"/>
      <c r="E113" s="41"/>
      <c r="F113" s="41"/>
      <c r="G113" s="41"/>
      <c r="H113" s="41"/>
      <c r="I113" s="41"/>
      <c r="J113" s="41"/>
      <c r="K113" s="41"/>
      <c r="L113" s="41"/>
      <c r="M113" s="41"/>
      <c r="N113" s="41"/>
      <c r="O113" s="41"/>
      <c r="P113" s="36">
        <f t="shared" ref="P113" si="347">SUM(E113:O113)</f>
        <v>0</v>
      </c>
      <c r="Q113" s="41"/>
      <c r="R113" s="41"/>
      <c r="S113" s="41"/>
      <c r="T113" s="36">
        <f t="shared" ref="T113" si="348">SUM(Q113:S113)</f>
        <v>0</v>
      </c>
      <c r="U113" s="41"/>
      <c r="V113" s="41"/>
      <c r="W113" s="41"/>
      <c r="X113" s="41"/>
      <c r="Y113" s="41"/>
      <c r="Z113" s="36">
        <f>SUM(U113:Y113)</f>
        <v>0</v>
      </c>
      <c r="AA113" s="36">
        <f t="shared" si="306"/>
        <v>0</v>
      </c>
      <c r="AB113" s="67" t="str">
        <f>IF(AA113=0,"",AA113/$AA$87)</f>
        <v/>
      </c>
      <c r="AC113" s="35"/>
      <c r="AD113" s="41"/>
      <c r="AE113" s="41"/>
      <c r="AF113" s="41"/>
      <c r="AG113" s="41"/>
      <c r="AH113" s="41"/>
      <c r="AI113" s="36">
        <f t="shared" ref="AI113" si="349">SUM(AD113:AH113)</f>
        <v>0</v>
      </c>
      <c r="AJ113" s="41"/>
      <c r="AK113" s="41"/>
      <c r="AL113" s="41"/>
      <c r="AM113" s="41"/>
      <c r="AN113" s="41"/>
      <c r="AO113" s="36">
        <f t="shared" ref="AO113" si="350">SUM(AJ113:AN113)</f>
        <v>0</v>
      </c>
      <c r="AP113" s="41"/>
      <c r="AQ113" s="41"/>
      <c r="AR113" s="41"/>
      <c r="AS113" s="41"/>
      <c r="AT113" s="41"/>
      <c r="AU113" s="36">
        <f t="shared" ref="AU113" si="351">SUM(AP113:AT113)</f>
        <v>0</v>
      </c>
      <c r="AV113" s="41"/>
      <c r="AW113" s="41"/>
      <c r="AX113" s="41"/>
      <c r="AY113" s="41"/>
      <c r="AZ113" s="41"/>
      <c r="BA113" s="36">
        <f>SUM(AV113:AZ113)</f>
        <v>0</v>
      </c>
      <c r="BB113" s="36">
        <f>SUM(AI113,AO113,AU113,BA113)</f>
        <v>0</v>
      </c>
      <c r="BC113" s="67" t="str">
        <f>IF(BB113=0,"",BB113/$BB$87)</f>
        <v/>
      </c>
      <c r="BD113" s="35"/>
      <c r="BE113" s="41"/>
      <c r="BF113" s="41"/>
      <c r="BG113" s="41"/>
      <c r="BH113" s="41"/>
      <c r="BI113" s="41"/>
      <c r="BJ113" s="41"/>
      <c r="BK113" s="36">
        <f t="shared" ref="BK113" si="352">SUM(BE113:BJ113)</f>
        <v>0</v>
      </c>
      <c r="BL113" s="41"/>
      <c r="BM113" s="41"/>
      <c r="BN113" s="41"/>
      <c r="BO113" s="41"/>
      <c r="BP113" s="41"/>
      <c r="BQ113" s="36">
        <f t="shared" ref="BQ113" si="353">SUM(BL113:BP113)</f>
        <v>0</v>
      </c>
      <c r="BR113" s="41"/>
      <c r="BS113" s="41"/>
      <c r="BT113" s="41"/>
      <c r="BU113" s="41"/>
      <c r="BV113" s="41"/>
      <c r="BW113" s="36">
        <f t="shared" ref="BW113" si="354">SUM(BR113:BV113)</f>
        <v>0</v>
      </c>
      <c r="BX113" s="41"/>
      <c r="BY113" s="36">
        <f t="shared" si="309"/>
        <v>0</v>
      </c>
      <c r="BZ113" s="41"/>
      <c r="CA113" s="41"/>
      <c r="CB113" s="41"/>
      <c r="CC113" s="41"/>
      <c r="CD113" s="41"/>
      <c r="CE113" s="36">
        <f t="shared" ref="CE113" si="355">SUM(BZ113:CD113)</f>
        <v>0</v>
      </c>
      <c r="CF113" s="36">
        <f t="shared" si="311"/>
        <v>0</v>
      </c>
      <c r="CG113" s="67" t="str">
        <f t="shared" si="312"/>
        <v/>
      </c>
      <c r="CH113" s="35"/>
      <c r="CI113" s="41"/>
      <c r="CJ113" s="41"/>
      <c r="CK113" s="41"/>
      <c r="CL113" s="41"/>
      <c r="CM113" s="41"/>
      <c r="CN113" s="41">
        <v>1</v>
      </c>
      <c r="CO113" s="36">
        <f t="shared" ref="CO113" si="356">SUM(CI113:CN113)</f>
        <v>1</v>
      </c>
      <c r="CP113" s="41"/>
      <c r="CQ113" s="41"/>
      <c r="CR113" s="41"/>
      <c r="CS113" s="41"/>
      <c r="CT113" s="41"/>
      <c r="CU113" s="41"/>
      <c r="CV113" s="36">
        <f t="shared" ref="CV113" si="357">SUM(CP113:CU113)</f>
        <v>0</v>
      </c>
      <c r="CW113" s="41"/>
      <c r="CX113" s="41"/>
      <c r="CY113" s="36">
        <f t="shared" si="315"/>
        <v>0</v>
      </c>
      <c r="CZ113" s="41"/>
      <c r="DA113" s="36">
        <f t="shared" si="316"/>
        <v>0</v>
      </c>
      <c r="DB113" s="41"/>
      <c r="DC113" s="41"/>
      <c r="DD113" s="41"/>
      <c r="DE113" s="41"/>
      <c r="DF113" s="41"/>
      <c r="DG113" s="36">
        <f t="shared" ref="DG113" si="358">SUM(DB113:DF113)</f>
        <v>0</v>
      </c>
      <c r="DH113" s="36">
        <f t="shared" si="318"/>
        <v>1</v>
      </c>
      <c r="DI113" s="67">
        <f t="shared" si="319"/>
        <v>1.0602654072106241E-4</v>
      </c>
      <c r="DJ113" s="35"/>
      <c r="DK113" s="41"/>
      <c r="DL113" s="41"/>
      <c r="DM113" s="41"/>
      <c r="DN113" s="41"/>
      <c r="DO113" s="41"/>
      <c r="DP113" s="36">
        <f t="shared" si="320"/>
        <v>0</v>
      </c>
      <c r="DQ113" s="41"/>
      <c r="DR113" s="41"/>
      <c r="DS113" s="41"/>
      <c r="DT113" s="41"/>
      <c r="DU113" s="41"/>
      <c r="DV113" s="41"/>
      <c r="DW113" s="41"/>
      <c r="DX113" s="41"/>
      <c r="DY113" s="41"/>
      <c r="DZ113" s="41"/>
      <c r="EA113" s="41"/>
      <c r="EB113" s="41"/>
      <c r="EC113" s="36">
        <f t="shared" ref="EC113" si="359">SUM(DQ113:EB113)</f>
        <v>0</v>
      </c>
      <c r="ED113" s="36">
        <f t="shared" si="322"/>
        <v>0</v>
      </c>
      <c r="EE113" s="67" t="str">
        <f t="shared" si="323"/>
        <v/>
      </c>
    </row>
    <row r="114" spans="2:141" s="32" customFormat="1" x14ac:dyDescent="0.25">
      <c r="B114" s="42"/>
      <c r="C114" s="15" t="s">
        <v>118</v>
      </c>
      <c r="D114" s="1"/>
      <c r="E114" s="41"/>
      <c r="F114" s="41"/>
      <c r="G114" s="41"/>
      <c r="H114" s="41"/>
      <c r="I114" s="41"/>
      <c r="J114" s="41"/>
      <c r="K114" s="41"/>
      <c r="L114" s="41"/>
      <c r="M114" s="41"/>
      <c r="N114" s="41"/>
      <c r="O114" s="41"/>
      <c r="P114" s="36">
        <f t="shared" si="338"/>
        <v>0</v>
      </c>
      <c r="Q114" s="41"/>
      <c r="R114" s="41"/>
      <c r="S114" s="41"/>
      <c r="T114" s="36">
        <f t="shared" si="339"/>
        <v>0</v>
      </c>
      <c r="U114" s="41"/>
      <c r="V114" s="41"/>
      <c r="W114" s="41"/>
      <c r="X114" s="41"/>
      <c r="Y114" s="41"/>
      <c r="Z114" s="36">
        <f>SUM(U114:Y114)</f>
        <v>0</v>
      </c>
      <c r="AA114" s="36">
        <f t="shared" si="306"/>
        <v>0</v>
      </c>
      <c r="AB114" s="67" t="str">
        <f>IF(AA114=0,"",AA114/$AA$87)</f>
        <v/>
      </c>
      <c r="AC114" s="35"/>
      <c r="AD114" s="41"/>
      <c r="AE114" s="41"/>
      <c r="AF114" s="41"/>
      <c r="AG114" s="41"/>
      <c r="AH114" s="41"/>
      <c r="AI114" s="36">
        <f t="shared" si="341"/>
        <v>0</v>
      </c>
      <c r="AJ114" s="41"/>
      <c r="AK114" s="41"/>
      <c r="AL114" s="41"/>
      <c r="AM114" s="41"/>
      <c r="AN114" s="41"/>
      <c r="AO114" s="36">
        <f t="shared" si="342"/>
        <v>0</v>
      </c>
      <c r="AP114" s="41"/>
      <c r="AQ114" s="41"/>
      <c r="AR114" s="41"/>
      <c r="AS114" s="41"/>
      <c r="AT114" s="41"/>
      <c r="AU114" s="36">
        <f t="shared" si="343"/>
        <v>0</v>
      </c>
      <c r="AV114" s="41"/>
      <c r="AW114" s="41"/>
      <c r="AX114" s="41"/>
      <c r="AY114" s="41"/>
      <c r="AZ114" s="41"/>
      <c r="BA114" s="36">
        <f>SUM(AV114:AZ114)</f>
        <v>0</v>
      </c>
      <c r="BB114" s="36">
        <f>SUM(AI114,AO114,AU114,BA114)</f>
        <v>0</v>
      </c>
      <c r="BC114" s="67" t="str">
        <f>IF(BB114=0,"",BB114/$BB$87)</f>
        <v/>
      </c>
      <c r="BD114" s="35"/>
      <c r="BE114" s="41"/>
      <c r="BF114" s="41"/>
      <c r="BG114" s="41"/>
      <c r="BH114" s="41"/>
      <c r="BI114" s="41"/>
      <c r="BJ114" s="41"/>
      <c r="BK114" s="36">
        <f t="shared" si="307"/>
        <v>0</v>
      </c>
      <c r="BL114" s="41"/>
      <c r="BM114" s="41"/>
      <c r="BN114" s="41"/>
      <c r="BO114" s="41"/>
      <c r="BP114" s="41"/>
      <c r="BQ114" s="36">
        <f t="shared" si="308"/>
        <v>0</v>
      </c>
      <c r="BR114" s="41"/>
      <c r="BS114" s="41"/>
      <c r="BT114" s="41"/>
      <c r="BU114" s="41"/>
      <c r="BV114" s="41"/>
      <c r="BW114" s="36">
        <f t="shared" si="346"/>
        <v>0</v>
      </c>
      <c r="BX114" s="41"/>
      <c r="BY114" s="36">
        <f t="shared" si="309"/>
        <v>0</v>
      </c>
      <c r="BZ114" s="41"/>
      <c r="CA114" s="41"/>
      <c r="CB114" s="41"/>
      <c r="CC114" s="41"/>
      <c r="CD114" s="41"/>
      <c r="CE114" s="36">
        <f t="shared" si="310"/>
        <v>0</v>
      </c>
      <c r="CF114" s="36">
        <f t="shared" si="311"/>
        <v>0</v>
      </c>
      <c r="CG114" s="67" t="str">
        <f t="shared" si="312"/>
        <v/>
      </c>
      <c r="CH114" s="35"/>
      <c r="CI114" s="41"/>
      <c r="CJ114" s="41"/>
      <c r="CK114" s="41"/>
      <c r="CL114" s="41"/>
      <c r="CM114" s="41"/>
      <c r="CN114" s="41">
        <v>1</v>
      </c>
      <c r="CO114" s="36">
        <f t="shared" si="313"/>
        <v>1</v>
      </c>
      <c r="CP114" s="41"/>
      <c r="CQ114" s="41"/>
      <c r="CR114" s="41"/>
      <c r="CS114" s="41"/>
      <c r="CT114" s="41"/>
      <c r="CU114" s="41"/>
      <c r="CV114" s="36">
        <f t="shared" si="314"/>
        <v>0</v>
      </c>
      <c r="CW114" s="41"/>
      <c r="CX114" s="41"/>
      <c r="CY114" s="36">
        <f t="shared" si="315"/>
        <v>0</v>
      </c>
      <c r="CZ114" s="41"/>
      <c r="DA114" s="36">
        <f t="shared" si="316"/>
        <v>0</v>
      </c>
      <c r="DB114" s="41"/>
      <c r="DC114" s="41"/>
      <c r="DD114" s="41"/>
      <c r="DE114" s="41"/>
      <c r="DF114" s="41"/>
      <c r="DG114" s="36">
        <f t="shared" si="317"/>
        <v>0</v>
      </c>
      <c r="DH114" s="36">
        <f t="shared" si="318"/>
        <v>1</v>
      </c>
      <c r="DI114" s="67">
        <f t="shared" si="319"/>
        <v>1.0602654072106241E-4</v>
      </c>
      <c r="DJ114" s="35"/>
      <c r="DK114" s="41"/>
      <c r="DL114" s="41"/>
      <c r="DM114" s="41"/>
      <c r="DN114" s="41"/>
      <c r="DO114" s="41"/>
      <c r="DP114" s="36">
        <f t="shared" si="320"/>
        <v>0</v>
      </c>
      <c r="DQ114" s="41"/>
      <c r="DR114" s="41"/>
      <c r="DS114" s="41"/>
      <c r="DT114" s="41"/>
      <c r="DU114" s="41"/>
      <c r="DV114" s="41"/>
      <c r="DW114" s="41"/>
      <c r="DX114" s="41"/>
      <c r="DY114" s="41"/>
      <c r="DZ114" s="41"/>
      <c r="EA114" s="41"/>
      <c r="EB114" s="41"/>
      <c r="EC114" s="36">
        <f t="shared" si="321"/>
        <v>0</v>
      </c>
      <c r="ED114" s="36">
        <f t="shared" si="322"/>
        <v>0</v>
      </c>
      <c r="EE114" s="67" t="str">
        <f t="shared" si="323"/>
        <v/>
      </c>
    </row>
    <row r="115" spans="2:141" ht="15.75" customHeight="1" x14ac:dyDescent="0.25">
      <c r="B115" s="42"/>
      <c r="C115" s="15" t="s">
        <v>21</v>
      </c>
      <c r="D115" s="1"/>
      <c r="E115" s="41"/>
      <c r="F115" s="41"/>
      <c r="G115" s="41">
        <v>1.8803559999999999</v>
      </c>
      <c r="H115" s="41">
        <v>4.7554210000000001</v>
      </c>
      <c r="I115" s="41">
        <v>9.0627340000000007</v>
      </c>
      <c r="J115" s="41">
        <v>130.868641</v>
      </c>
      <c r="K115" s="41">
        <v>5.1903110000000003</v>
      </c>
      <c r="L115" s="41"/>
      <c r="M115" s="41"/>
      <c r="N115" s="41"/>
      <c r="O115" s="41"/>
      <c r="P115" s="36">
        <f t="shared" si="338"/>
        <v>151.757463</v>
      </c>
      <c r="Q115" s="41"/>
      <c r="R115" s="41">
        <v>0</v>
      </c>
      <c r="S115" s="41">
        <v>15.988484262052955</v>
      </c>
      <c r="T115" s="36">
        <f t="shared" si="339"/>
        <v>15.988484262052955</v>
      </c>
      <c r="U115" s="41"/>
      <c r="V115" s="41"/>
      <c r="W115" s="41"/>
      <c r="X115" s="41"/>
      <c r="Y115" s="41"/>
      <c r="Z115" s="36">
        <f t="shared" si="340"/>
        <v>0</v>
      </c>
      <c r="AA115" s="36">
        <f t="shared" si="306"/>
        <v>167.74594726205297</v>
      </c>
      <c r="AB115" s="67">
        <f t="shared" ref="AB115:AB134" si="360">IF(AA115=0,"",AA115/$AA$188)</f>
        <v>3.2346910012258569E-2</v>
      </c>
      <c r="AC115" s="35"/>
      <c r="AD115" s="41">
        <v>20.73613271</v>
      </c>
      <c r="AE115" s="41">
        <v>15.128593039999998</v>
      </c>
      <c r="AF115" s="41">
        <v>38.974714310000003</v>
      </c>
      <c r="AG115" s="41">
        <v>36.6568915</v>
      </c>
      <c r="AH115" s="41">
        <v>8.0340000000000007</v>
      </c>
      <c r="AI115" s="36">
        <f t="shared" si="341"/>
        <v>119.53033156000001</v>
      </c>
      <c r="AJ115" s="41"/>
      <c r="AK115" s="41"/>
      <c r="AL115" s="41"/>
      <c r="AM115" s="41"/>
      <c r="AN115" s="41"/>
      <c r="AO115" s="36">
        <f t="shared" si="342"/>
        <v>0</v>
      </c>
      <c r="AP115" s="41">
        <v>34.193991916631177</v>
      </c>
      <c r="AQ115" s="41">
        <v>57.33033993008204</v>
      </c>
      <c r="AR115" s="41">
        <v>37.508409299253827</v>
      </c>
      <c r="AS115" s="41">
        <v>26.299381926120503</v>
      </c>
      <c r="AT115" s="41">
        <v>3.1490405950557658</v>
      </c>
      <c r="AU115" s="36">
        <f t="shared" si="343"/>
        <v>158.48116366714331</v>
      </c>
      <c r="AV115" s="41"/>
      <c r="AW115" s="41"/>
      <c r="AX115" s="41"/>
      <c r="AY115" s="41"/>
      <c r="AZ115" s="41"/>
      <c r="BA115" s="36">
        <f t="shared" si="344"/>
        <v>0</v>
      </c>
      <c r="BB115" s="36">
        <f t="shared" si="345"/>
        <v>278.01149522714331</v>
      </c>
      <c r="BC115" s="67">
        <f t="shared" ref="BC115:BC134" si="361">IF(BB115=0,"",BB115/$BB$188)</f>
        <v>3.9732517928173686E-2</v>
      </c>
      <c r="BD115" s="35"/>
      <c r="BE115" s="41">
        <v>77.103307162329628</v>
      </c>
      <c r="BF115" s="41">
        <v>92.545096820000012</v>
      </c>
      <c r="BG115" s="41">
        <v>76.863140850000008</v>
      </c>
      <c r="BH115" s="41">
        <v>94.881251138400017</v>
      </c>
      <c r="BI115" s="41">
        <v>68.355820251599994</v>
      </c>
      <c r="BJ115" s="41"/>
      <c r="BK115" s="36">
        <f t="shared" si="307"/>
        <v>409.74861622232964</v>
      </c>
      <c r="BL115" s="41"/>
      <c r="BM115" s="41"/>
      <c r="BN115" s="41"/>
      <c r="BO115" s="41"/>
      <c r="BP115" s="41"/>
      <c r="BQ115" s="36">
        <f t="shared" si="308"/>
        <v>0</v>
      </c>
      <c r="BR115" s="41">
        <v>0.53035207080375013</v>
      </c>
      <c r="BS115" s="41">
        <v>0</v>
      </c>
      <c r="BT115" s="41">
        <v>0</v>
      </c>
      <c r="BU115" s="41">
        <v>0</v>
      </c>
      <c r="BV115" s="41">
        <v>0</v>
      </c>
      <c r="BW115" s="36">
        <f t="shared" si="346"/>
        <v>0.53035207080375013</v>
      </c>
      <c r="BX115" s="41">
        <v>148.75</v>
      </c>
      <c r="BY115" s="36">
        <f t="shared" si="309"/>
        <v>148.75</v>
      </c>
      <c r="BZ115" s="41"/>
      <c r="CA115" s="41"/>
      <c r="CB115" s="41"/>
      <c r="CC115" s="41"/>
      <c r="CD115" s="41"/>
      <c r="CE115" s="36">
        <f t="shared" si="310"/>
        <v>0</v>
      </c>
      <c r="CF115" s="36">
        <f t="shared" si="311"/>
        <v>559.0289682931334</v>
      </c>
      <c r="CG115" s="67">
        <f t="shared" si="312"/>
        <v>5.1296923075510682E-2</v>
      </c>
      <c r="CH115" s="35"/>
      <c r="CI115" s="41">
        <v>70.016614359986505</v>
      </c>
      <c r="CJ115" s="41">
        <v>69.526699848389896</v>
      </c>
      <c r="CK115" s="41">
        <v>71.25</v>
      </c>
      <c r="CL115" s="41">
        <v>71.25</v>
      </c>
      <c r="CM115" s="41">
        <v>71.25</v>
      </c>
      <c r="CN115" s="41">
        <v>92.995814189377825</v>
      </c>
      <c r="CO115" s="36">
        <f t="shared" si="313"/>
        <v>446.28912839775421</v>
      </c>
      <c r="CP115" s="41"/>
      <c r="CQ115" s="41"/>
      <c r="CR115" s="41"/>
      <c r="CS115" s="41"/>
      <c r="CT115" s="41"/>
      <c r="CU115" s="41"/>
      <c r="CV115" s="36">
        <f t="shared" si="314"/>
        <v>0</v>
      </c>
      <c r="CW115" s="41">
        <v>41.25</v>
      </c>
      <c r="CX115" s="41"/>
      <c r="CY115" s="36">
        <f t="shared" si="315"/>
        <v>41.25</v>
      </c>
      <c r="CZ115" s="41"/>
      <c r="DA115" s="36">
        <f t="shared" si="316"/>
        <v>0</v>
      </c>
      <c r="DB115" s="41"/>
      <c r="DC115" s="41"/>
      <c r="DD115" s="41"/>
      <c r="DE115" s="41"/>
      <c r="DF115" s="41"/>
      <c r="DG115" s="36">
        <f t="shared" si="317"/>
        <v>0</v>
      </c>
      <c r="DH115" s="36">
        <f t="shared" si="318"/>
        <v>487.53912839775421</v>
      </c>
      <c r="DI115" s="67">
        <f t="shared" si="319"/>
        <v>5.169208725017576E-2</v>
      </c>
      <c r="DJ115" s="35"/>
      <c r="DK115" s="41"/>
      <c r="DL115" s="41"/>
      <c r="DM115" s="41"/>
      <c r="DN115" s="41"/>
      <c r="DO115" s="41"/>
      <c r="DP115" s="36">
        <f t="shared" si="320"/>
        <v>0</v>
      </c>
      <c r="DQ115" s="41"/>
      <c r="DR115" s="41"/>
      <c r="DS115" s="41"/>
      <c r="DT115" s="41"/>
      <c r="DU115" s="41"/>
      <c r="DV115" s="41"/>
      <c r="DW115" s="41"/>
      <c r="DX115" s="41"/>
      <c r="DY115" s="41"/>
      <c r="DZ115" s="41"/>
      <c r="EA115" s="41"/>
      <c r="EB115" s="41"/>
      <c r="EC115" s="36">
        <f t="shared" si="321"/>
        <v>0</v>
      </c>
      <c r="ED115" s="36">
        <f t="shared" si="322"/>
        <v>0</v>
      </c>
      <c r="EE115" s="67" t="str">
        <f t="shared" si="323"/>
        <v/>
      </c>
      <c r="EF115" s="32"/>
      <c r="EH115" s="153"/>
      <c r="EJ115" s="155"/>
    </row>
    <row r="116" spans="2:141" s="32" customFormat="1" ht="15.75" customHeight="1" x14ac:dyDescent="0.25">
      <c r="B116" s="42"/>
      <c r="C116" s="15" t="s">
        <v>22</v>
      </c>
      <c r="D116" s="1"/>
      <c r="E116" s="41"/>
      <c r="F116" s="41"/>
      <c r="G116" s="41"/>
      <c r="H116" s="41"/>
      <c r="I116" s="41"/>
      <c r="J116" s="41"/>
      <c r="K116" s="41"/>
      <c r="L116" s="41"/>
      <c r="M116" s="41"/>
      <c r="N116" s="41"/>
      <c r="O116" s="41"/>
      <c r="P116" s="36">
        <f t="shared" si="338"/>
        <v>0</v>
      </c>
      <c r="Q116" s="41"/>
      <c r="R116" s="41"/>
      <c r="S116" s="41"/>
      <c r="T116" s="36">
        <f t="shared" si="339"/>
        <v>0</v>
      </c>
      <c r="U116" s="41"/>
      <c r="V116" s="41"/>
      <c r="W116" s="41"/>
      <c r="X116" s="41"/>
      <c r="Y116" s="41"/>
      <c r="Z116" s="36">
        <f t="shared" si="340"/>
        <v>0</v>
      </c>
      <c r="AA116" s="36">
        <f t="shared" si="306"/>
        <v>0</v>
      </c>
      <c r="AB116" s="67" t="str">
        <f t="shared" si="360"/>
        <v/>
      </c>
      <c r="AC116" s="35"/>
      <c r="AD116" s="41"/>
      <c r="AE116" s="41"/>
      <c r="AF116" s="41"/>
      <c r="AG116" s="41"/>
      <c r="AH116" s="41"/>
      <c r="AI116" s="36">
        <f t="shared" si="341"/>
        <v>0</v>
      </c>
      <c r="AJ116" s="41"/>
      <c r="AK116" s="41"/>
      <c r="AL116" s="41"/>
      <c r="AM116" s="41"/>
      <c r="AN116" s="41"/>
      <c r="AO116" s="36">
        <f t="shared" si="342"/>
        <v>0</v>
      </c>
      <c r="AP116" s="41"/>
      <c r="AQ116" s="41"/>
      <c r="AR116" s="41"/>
      <c r="AS116" s="41"/>
      <c r="AT116" s="41"/>
      <c r="AU116" s="36">
        <f t="shared" si="343"/>
        <v>0</v>
      </c>
      <c r="AV116" s="41"/>
      <c r="AW116" s="41"/>
      <c r="AX116" s="41"/>
      <c r="AY116" s="41"/>
      <c r="AZ116" s="41"/>
      <c r="BA116" s="36">
        <f t="shared" si="344"/>
        <v>0</v>
      </c>
      <c r="BB116" s="36">
        <f t="shared" si="345"/>
        <v>0</v>
      </c>
      <c r="BC116" s="67" t="str">
        <f t="shared" si="361"/>
        <v/>
      </c>
      <c r="BD116" s="35"/>
      <c r="BE116" s="41">
        <v>2</v>
      </c>
      <c r="BF116" s="41">
        <v>1</v>
      </c>
      <c r="BG116" s="41">
        <v>0.5</v>
      </c>
      <c r="BH116" s="41">
        <v>0.5</v>
      </c>
      <c r="BI116" s="41">
        <v>1</v>
      </c>
      <c r="BJ116" s="41"/>
      <c r="BK116" s="36">
        <f t="shared" si="307"/>
        <v>5</v>
      </c>
      <c r="BL116" s="41"/>
      <c r="BM116" s="41"/>
      <c r="BN116" s="41"/>
      <c r="BO116" s="41"/>
      <c r="BP116" s="41"/>
      <c r="BQ116" s="36">
        <f t="shared" si="308"/>
        <v>0</v>
      </c>
      <c r="BR116" s="41"/>
      <c r="BS116" s="41"/>
      <c r="BT116" s="41"/>
      <c r="BU116" s="41"/>
      <c r="BV116" s="41"/>
      <c r="BW116" s="36">
        <f t="shared" si="346"/>
        <v>0</v>
      </c>
      <c r="BX116" s="41"/>
      <c r="BY116" s="36">
        <f t="shared" si="309"/>
        <v>0</v>
      </c>
      <c r="BZ116" s="41"/>
      <c r="CA116" s="41"/>
      <c r="CB116" s="41"/>
      <c r="CC116" s="41"/>
      <c r="CD116" s="41"/>
      <c r="CE116" s="36">
        <f t="shared" si="310"/>
        <v>0</v>
      </c>
      <c r="CF116" s="36">
        <f t="shared" si="311"/>
        <v>5</v>
      </c>
      <c r="CG116" s="67">
        <f t="shared" si="312"/>
        <v>4.5880380074161508E-4</v>
      </c>
      <c r="CH116" s="35"/>
      <c r="CI116" s="41"/>
      <c r="CJ116" s="41"/>
      <c r="CK116" s="41"/>
      <c r="CL116" s="41"/>
      <c r="CM116" s="41"/>
      <c r="CN116" s="41">
        <v>20</v>
      </c>
      <c r="CO116" s="36">
        <f t="shared" si="313"/>
        <v>20</v>
      </c>
      <c r="CP116" s="41"/>
      <c r="CQ116" s="41"/>
      <c r="CR116" s="41"/>
      <c r="CS116" s="41"/>
      <c r="CT116" s="41"/>
      <c r="CU116" s="41"/>
      <c r="CV116" s="36">
        <f t="shared" si="314"/>
        <v>0</v>
      </c>
      <c r="CW116" s="41"/>
      <c r="CX116" s="41"/>
      <c r="CY116" s="36">
        <f t="shared" si="315"/>
        <v>0</v>
      </c>
      <c r="CZ116" s="41"/>
      <c r="DA116" s="36">
        <f t="shared" si="316"/>
        <v>0</v>
      </c>
      <c r="DB116" s="41"/>
      <c r="DC116" s="41"/>
      <c r="DD116" s="41"/>
      <c r="DE116" s="41"/>
      <c r="DF116" s="41"/>
      <c r="DG116" s="36">
        <f t="shared" si="317"/>
        <v>0</v>
      </c>
      <c r="DH116" s="36">
        <f t="shared" si="318"/>
        <v>20</v>
      </c>
      <c r="DI116" s="67">
        <f t="shared" si="319"/>
        <v>2.1205308144212481E-3</v>
      </c>
      <c r="DJ116" s="35"/>
      <c r="DK116" s="41"/>
      <c r="DL116" s="41"/>
      <c r="DM116" s="41"/>
      <c r="DN116" s="41"/>
      <c r="DO116" s="41"/>
      <c r="DP116" s="36">
        <f t="shared" si="320"/>
        <v>0</v>
      </c>
      <c r="DQ116" s="41"/>
      <c r="DR116" s="41"/>
      <c r="DS116" s="41"/>
      <c r="DT116" s="41"/>
      <c r="DU116" s="41"/>
      <c r="DV116" s="41"/>
      <c r="DW116" s="41"/>
      <c r="DX116" s="41"/>
      <c r="DY116" s="41"/>
      <c r="DZ116" s="41"/>
      <c r="EA116" s="41"/>
      <c r="EB116" s="41"/>
      <c r="EC116" s="36">
        <f t="shared" si="321"/>
        <v>0</v>
      </c>
      <c r="ED116" s="36">
        <f t="shared" si="322"/>
        <v>0</v>
      </c>
      <c r="EE116" s="67" t="str">
        <f t="shared" si="323"/>
        <v/>
      </c>
    </row>
    <row r="117" spans="2:141" s="32" customFormat="1" x14ac:dyDescent="0.25">
      <c r="B117" s="42"/>
      <c r="C117" s="15" t="s">
        <v>140</v>
      </c>
      <c r="D117" s="1"/>
      <c r="E117" s="41"/>
      <c r="F117" s="41"/>
      <c r="G117" s="41"/>
      <c r="H117" s="41"/>
      <c r="I117" s="41"/>
      <c r="J117" s="41"/>
      <c r="K117" s="41"/>
      <c r="L117" s="41"/>
      <c r="M117" s="41"/>
      <c r="N117" s="41"/>
      <c r="O117" s="41"/>
      <c r="P117" s="36">
        <f t="shared" si="338"/>
        <v>0</v>
      </c>
      <c r="Q117" s="41"/>
      <c r="R117" s="41"/>
      <c r="S117" s="41"/>
      <c r="T117" s="36">
        <f t="shared" si="339"/>
        <v>0</v>
      </c>
      <c r="U117" s="41"/>
      <c r="V117" s="41"/>
      <c r="W117" s="41"/>
      <c r="X117" s="41"/>
      <c r="Y117" s="41"/>
      <c r="Z117" s="36">
        <f>SUM(U117:Y117)</f>
        <v>0</v>
      </c>
      <c r="AA117" s="36">
        <f t="shared" si="306"/>
        <v>0</v>
      </c>
      <c r="AB117" s="67" t="str">
        <f t="shared" si="360"/>
        <v/>
      </c>
      <c r="AC117" s="35"/>
      <c r="AD117" s="41"/>
      <c r="AE117" s="41"/>
      <c r="AF117" s="41"/>
      <c r="AG117" s="41"/>
      <c r="AH117" s="41"/>
      <c r="AI117" s="36">
        <f t="shared" si="341"/>
        <v>0</v>
      </c>
      <c r="AJ117" s="41"/>
      <c r="AK117" s="41"/>
      <c r="AL117" s="41"/>
      <c r="AM117" s="41"/>
      <c r="AN117" s="41"/>
      <c r="AO117" s="36">
        <f t="shared" si="342"/>
        <v>0</v>
      </c>
      <c r="AP117" s="41"/>
      <c r="AQ117" s="41"/>
      <c r="AR117" s="41"/>
      <c r="AS117" s="41"/>
      <c r="AT117" s="41"/>
      <c r="AU117" s="36">
        <f t="shared" si="343"/>
        <v>0</v>
      </c>
      <c r="AV117" s="41"/>
      <c r="AW117" s="41"/>
      <c r="AX117" s="41"/>
      <c r="AY117" s="41"/>
      <c r="AZ117" s="41"/>
      <c r="BA117" s="36">
        <f>SUM(AV117:AZ117)</f>
        <v>0</v>
      </c>
      <c r="BB117" s="36">
        <f>SUM(AI117,AO117,AU117,BA117)</f>
        <v>0</v>
      </c>
      <c r="BC117" s="67" t="str">
        <f t="shared" si="361"/>
        <v/>
      </c>
      <c r="BD117" s="35"/>
      <c r="BE117" s="41"/>
      <c r="BF117" s="41"/>
      <c r="BG117" s="41"/>
      <c r="BH117" s="41"/>
      <c r="BI117" s="41"/>
      <c r="BJ117" s="41"/>
      <c r="BK117" s="36">
        <f t="shared" si="307"/>
        <v>0</v>
      </c>
      <c r="BL117" s="41"/>
      <c r="BM117" s="41"/>
      <c r="BN117" s="41"/>
      <c r="BO117" s="41"/>
      <c r="BP117" s="41"/>
      <c r="BQ117" s="36">
        <f t="shared" si="308"/>
        <v>0</v>
      </c>
      <c r="BR117" s="41"/>
      <c r="BS117" s="41"/>
      <c r="BT117" s="41"/>
      <c r="BU117" s="41"/>
      <c r="BV117" s="41"/>
      <c r="BW117" s="36">
        <f t="shared" si="346"/>
        <v>0</v>
      </c>
      <c r="BX117" s="41">
        <v>0.5</v>
      </c>
      <c r="BY117" s="36">
        <f t="shared" si="309"/>
        <v>0.5</v>
      </c>
      <c r="BZ117" s="41"/>
      <c r="CA117" s="41"/>
      <c r="CB117" s="41"/>
      <c r="CC117" s="41"/>
      <c r="CD117" s="41"/>
      <c r="CE117" s="36">
        <f t="shared" si="310"/>
        <v>0</v>
      </c>
      <c r="CF117" s="36">
        <f t="shared" si="311"/>
        <v>0.5</v>
      </c>
      <c r="CG117" s="67">
        <f t="shared" si="312"/>
        <v>4.588038007416151E-5</v>
      </c>
      <c r="CH117" s="35"/>
      <c r="CI117" s="41"/>
      <c r="CJ117" s="41"/>
      <c r="CK117" s="41"/>
      <c r="CL117" s="41"/>
      <c r="CM117" s="41"/>
      <c r="CN117" s="41"/>
      <c r="CO117" s="36">
        <f t="shared" si="313"/>
        <v>0</v>
      </c>
      <c r="CP117" s="41"/>
      <c r="CQ117" s="41"/>
      <c r="CR117" s="41"/>
      <c r="CS117" s="41"/>
      <c r="CT117" s="41"/>
      <c r="CU117" s="41"/>
      <c r="CV117" s="36">
        <f t="shared" si="314"/>
        <v>0</v>
      </c>
      <c r="CW117" s="41"/>
      <c r="CX117" s="41"/>
      <c r="CY117" s="36">
        <f t="shared" si="315"/>
        <v>0</v>
      </c>
      <c r="CZ117" s="41"/>
      <c r="DA117" s="36">
        <f t="shared" si="316"/>
        <v>0</v>
      </c>
      <c r="DB117" s="41"/>
      <c r="DC117" s="41"/>
      <c r="DD117" s="41"/>
      <c r="DE117" s="41"/>
      <c r="DF117" s="41"/>
      <c r="DG117" s="36">
        <f t="shared" si="317"/>
        <v>0</v>
      </c>
      <c r="DH117" s="36">
        <f t="shared" si="318"/>
        <v>0</v>
      </c>
      <c r="DI117" s="67" t="str">
        <f t="shared" si="319"/>
        <v/>
      </c>
      <c r="DJ117" s="35"/>
      <c r="DK117" s="41"/>
      <c r="DL117" s="41"/>
      <c r="DM117" s="41"/>
      <c r="DN117" s="41"/>
      <c r="DO117" s="41"/>
      <c r="DP117" s="36">
        <f t="shared" si="320"/>
        <v>0</v>
      </c>
      <c r="DQ117" s="41"/>
      <c r="DR117" s="41"/>
      <c r="DS117" s="41"/>
      <c r="DT117" s="41"/>
      <c r="DU117" s="41"/>
      <c r="DV117" s="41"/>
      <c r="DW117" s="41"/>
      <c r="DX117" s="41"/>
      <c r="DY117" s="41"/>
      <c r="DZ117" s="41"/>
      <c r="EA117" s="41"/>
      <c r="EB117" s="41"/>
      <c r="EC117" s="36">
        <f t="shared" si="321"/>
        <v>0</v>
      </c>
      <c r="ED117" s="36">
        <f t="shared" si="322"/>
        <v>0</v>
      </c>
      <c r="EE117" s="67" t="str">
        <f t="shared" si="323"/>
        <v/>
      </c>
    </row>
    <row r="118" spans="2:141" ht="15.75" customHeight="1" x14ac:dyDescent="0.25">
      <c r="B118" s="42"/>
      <c r="C118" s="15" t="s">
        <v>23</v>
      </c>
      <c r="D118" s="1"/>
      <c r="E118" s="41"/>
      <c r="F118" s="41">
        <v>1.1474070000000001</v>
      </c>
      <c r="G118" s="41"/>
      <c r="H118" s="41"/>
      <c r="I118" s="41">
        <v>3.3388789999999999</v>
      </c>
      <c r="J118" s="41">
        <v>3.4161069999999998</v>
      </c>
      <c r="K118" s="41">
        <v>4.4112619999999998</v>
      </c>
      <c r="L118" s="41">
        <v>4.7375400000000001</v>
      </c>
      <c r="M118" s="41"/>
      <c r="N118" s="41">
        <v>9.0983955899999991</v>
      </c>
      <c r="O118" s="41">
        <v>1.8072071399999998</v>
      </c>
      <c r="P118" s="36">
        <f t="shared" si="338"/>
        <v>27.956797729999998</v>
      </c>
      <c r="Q118" s="41"/>
      <c r="R118" s="41"/>
      <c r="S118" s="41"/>
      <c r="T118" s="36">
        <f t="shared" si="339"/>
        <v>0</v>
      </c>
      <c r="U118" s="41"/>
      <c r="V118" s="41"/>
      <c r="W118" s="41"/>
      <c r="X118" s="41"/>
      <c r="Y118" s="41"/>
      <c r="Z118" s="36">
        <f t="shared" si="340"/>
        <v>0</v>
      </c>
      <c r="AA118" s="36">
        <f t="shared" si="306"/>
        <v>27.956797729999998</v>
      </c>
      <c r="AB118" s="67">
        <f t="shared" si="360"/>
        <v>5.3909858042084369E-3</v>
      </c>
      <c r="AC118" s="35"/>
      <c r="AD118" s="41">
        <v>8.7981520699999987</v>
      </c>
      <c r="AE118" s="41">
        <v>4.3516252400000006</v>
      </c>
      <c r="AF118" s="41">
        <v>4.5993378800000002</v>
      </c>
      <c r="AG118" s="41"/>
      <c r="AH118" s="41"/>
      <c r="AI118" s="36">
        <f t="shared" si="341"/>
        <v>17.749115189999998</v>
      </c>
      <c r="AJ118" s="41"/>
      <c r="AK118" s="41"/>
      <c r="AL118" s="41"/>
      <c r="AM118" s="41"/>
      <c r="AN118" s="41"/>
      <c r="AO118" s="36">
        <f t="shared" si="342"/>
        <v>0</v>
      </c>
      <c r="AP118" s="41"/>
      <c r="AQ118" s="41"/>
      <c r="AR118" s="41"/>
      <c r="AS118" s="41"/>
      <c r="AT118" s="41"/>
      <c r="AU118" s="36">
        <f t="shared" si="343"/>
        <v>0</v>
      </c>
      <c r="AV118" s="41"/>
      <c r="AW118" s="41"/>
      <c r="AX118" s="41"/>
      <c r="AY118" s="41"/>
      <c r="AZ118" s="41"/>
      <c r="BA118" s="36">
        <f t="shared" si="344"/>
        <v>0</v>
      </c>
      <c r="BB118" s="36">
        <f t="shared" si="345"/>
        <v>17.749115189999998</v>
      </c>
      <c r="BC118" s="67">
        <f t="shared" si="361"/>
        <v>2.5366470437480017E-3</v>
      </c>
      <c r="BD118" s="35"/>
      <c r="BE118" s="41"/>
      <c r="BF118" s="41"/>
      <c r="BG118" s="41">
        <v>3.8159674900000002</v>
      </c>
      <c r="BH118" s="41">
        <v>3.6509349800000002</v>
      </c>
      <c r="BI118" s="41">
        <v>7.8875910999999999</v>
      </c>
      <c r="BJ118" s="41"/>
      <c r="BK118" s="36">
        <f t="shared" si="307"/>
        <v>15.354493570000001</v>
      </c>
      <c r="BL118" s="41"/>
      <c r="BM118" s="41"/>
      <c r="BN118" s="41"/>
      <c r="BO118" s="41"/>
      <c r="BP118" s="41"/>
      <c r="BQ118" s="36">
        <f t="shared" si="308"/>
        <v>0</v>
      </c>
      <c r="BR118" s="41"/>
      <c r="BS118" s="41"/>
      <c r="BT118" s="41"/>
      <c r="BU118" s="41"/>
      <c r="BV118" s="41"/>
      <c r="BW118" s="36">
        <f t="shared" si="346"/>
        <v>0</v>
      </c>
      <c r="BX118" s="41"/>
      <c r="BY118" s="36">
        <f t="shared" si="309"/>
        <v>0</v>
      </c>
      <c r="BZ118" s="41"/>
      <c r="CA118" s="41"/>
      <c r="CB118" s="41"/>
      <c r="CC118" s="41"/>
      <c r="CD118" s="41"/>
      <c r="CE118" s="36">
        <f t="shared" si="310"/>
        <v>0</v>
      </c>
      <c r="CF118" s="36">
        <f t="shared" si="311"/>
        <v>15.354493570000001</v>
      </c>
      <c r="CG118" s="67">
        <f t="shared" si="312"/>
        <v>1.4089400016757381E-3</v>
      </c>
      <c r="CH118" s="35"/>
      <c r="CI118" s="41"/>
      <c r="CJ118" s="41">
        <v>4</v>
      </c>
      <c r="CK118" s="41"/>
      <c r="CL118" s="41"/>
      <c r="CM118" s="41"/>
      <c r="CN118" s="41"/>
      <c r="CO118" s="36">
        <f t="shared" si="313"/>
        <v>4</v>
      </c>
      <c r="CP118" s="41"/>
      <c r="CQ118" s="41"/>
      <c r="CR118" s="41"/>
      <c r="CS118" s="41"/>
      <c r="CT118" s="41"/>
      <c r="CU118" s="41"/>
      <c r="CV118" s="36">
        <f t="shared" si="314"/>
        <v>0</v>
      </c>
      <c r="CW118" s="41"/>
      <c r="CX118" s="41"/>
      <c r="CY118" s="36">
        <f t="shared" si="315"/>
        <v>0</v>
      </c>
      <c r="CZ118" s="41"/>
      <c r="DA118" s="36">
        <f t="shared" si="316"/>
        <v>0</v>
      </c>
      <c r="DB118" s="41"/>
      <c r="DC118" s="41"/>
      <c r="DD118" s="41"/>
      <c r="DE118" s="41"/>
      <c r="DF118" s="41"/>
      <c r="DG118" s="36">
        <f t="shared" si="317"/>
        <v>0</v>
      </c>
      <c r="DH118" s="36">
        <f t="shared" si="318"/>
        <v>4</v>
      </c>
      <c r="DI118" s="67">
        <f t="shared" si="319"/>
        <v>4.2410616288424965E-4</v>
      </c>
      <c r="DJ118" s="35"/>
      <c r="DK118" s="41"/>
      <c r="DL118" s="41"/>
      <c r="DM118" s="41"/>
      <c r="DN118" s="41"/>
      <c r="DO118" s="41"/>
      <c r="DP118" s="36">
        <f t="shared" si="320"/>
        <v>0</v>
      </c>
      <c r="DQ118" s="41"/>
      <c r="DR118" s="41"/>
      <c r="DS118" s="41"/>
      <c r="DT118" s="41"/>
      <c r="DU118" s="41"/>
      <c r="DV118" s="41"/>
      <c r="DW118" s="41"/>
      <c r="DX118" s="41"/>
      <c r="DY118" s="41"/>
      <c r="DZ118" s="41"/>
      <c r="EA118" s="41"/>
      <c r="EB118" s="41"/>
      <c r="EC118" s="36">
        <f t="shared" si="321"/>
        <v>0</v>
      </c>
      <c r="ED118" s="36">
        <f t="shared" si="322"/>
        <v>0</v>
      </c>
      <c r="EE118" s="67" t="str">
        <f t="shared" si="323"/>
        <v/>
      </c>
      <c r="EF118" s="32"/>
    </row>
    <row r="119" spans="2:141" ht="15.75" customHeight="1" x14ac:dyDescent="0.25">
      <c r="B119" s="42"/>
      <c r="C119" s="15" t="s">
        <v>24</v>
      </c>
      <c r="D119" s="1"/>
      <c r="E119" s="41"/>
      <c r="F119" s="41"/>
      <c r="G119" s="41"/>
      <c r="H119" s="41">
        <v>1.26</v>
      </c>
      <c r="I119" s="41"/>
      <c r="J119" s="41"/>
      <c r="K119" s="41"/>
      <c r="L119" s="41">
        <v>4.84964</v>
      </c>
      <c r="M119" s="41">
        <v>23.129054</v>
      </c>
      <c r="N119" s="41">
        <v>28.630130000000001</v>
      </c>
      <c r="O119" s="41"/>
      <c r="P119" s="36">
        <f t="shared" si="338"/>
        <v>57.868824000000004</v>
      </c>
      <c r="Q119" s="41"/>
      <c r="R119" s="41"/>
      <c r="S119" s="41"/>
      <c r="T119" s="36">
        <f t="shared" si="339"/>
        <v>0</v>
      </c>
      <c r="U119" s="41"/>
      <c r="V119" s="41"/>
      <c r="W119" s="41"/>
      <c r="X119" s="41"/>
      <c r="Y119" s="41"/>
      <c r="Z119" s="36">
        <f t="shared" si="340"/>
        <v>0</v>
      </c>
      <c r="AA119" s="36">
        <f t="shared" si="306"/>
        <v>57.868824000000004</v>
      </c>
      <c r="AB119" s="67">
        <f t="shared" si="360"/>
        <v>1.1159003677859228E-2</v>
      </c>
      <c r="AC119" s="35"/>
      <c r="AD119" s="41"/>
      <c r="AE119" s="41">
        <v>12.54732252</v>
      </c>
      <c r="AF119" s="41"/>
      <c r="AG119" s="41"/>
      <c r="AH119" s="41">
        <v>22.27009</v>
      </c>
      <c r="AI119" s="36">
        <f t="shared" si="341"/>
        <v>34.817412519999998</v>
      </c>
      <c r="AJ119" s="41"/>
      <c r="AK119" s="41"/>
      <c r="AL119" s="41"/>
      <c r="AM119" s="41"/>
      <c r="AN119" s="41"/>
      <c r="AO119" s="36">
        <f t="shared" si="342"/>
        <v>0</v>
      </c>
      <c r="AP119" s="41"/>
      <c r="AQ119" s="41"/>
      <c r="AR119" s="41"/>
      <c r="AS119" s="41"/>
      <c r="AT119" s="41"/>
      <c r="AU119" s="36">
        <f t="shared" si="343"/>
        <v>0</v>
      </c>
      <c r="AV119" s="41"/>
      <c r="AW119" s="41"/>
      <c r="AX119" s="41"/>
      <c r="AY119" s="41"/>
      <c r="AZ119" s="41"/>
      <c r="BA119" s="36">
        <f t="shared" si="344"/>
        <v>0</v>
      </c>
      <c r="BB119" s="36">
        <f t="shared" si="345"/>
        <v>34.817412519999998</v>
      </c>
      <c r="BC119" s="67">
        <f t="shared" si="361"/>
        <v>4.975993766132782E-3</v>
      </c>
      <c r="BD119" s="35"/>
      <c r="BE119" s="41">
        <v>14.401260000000001</v>
      </c>
      <c r="BF119" s="41">
        <v>7.8138899999999998</v>
      </c>
      <c r="BG119" s="41">
        <v>53.641868860000002</v>
      </c>
      <c r="BH119" s="41">
        <v>90.595799999999997</v>
      </c>
      <c r="BI119" s="41">
        <v>75.62</v>
      </c>
      <c r="BJ119" s="41"/>
      <c r="BK119" s="36">
        <f t="shared" si="307"/>
        <v>242.07281886000001</v>
      </c>
      <c r="BL119" s="41"/>
      <c r="BM119" s="41"/>
      <c r="BN119" s="41"/>
      <c r="BO119" s="41"/>
      <c r="BP119" s="41"/>
      <c r="BQ119" s="36">
        <f t="shared" si="308"/>
        <v>0</v>
      </c>
      <c r="BR119" s="41"/>
      <c r="BS119" s="41"/>
      <c r="BT119" s="41"/>
      <c r="BU119" s="41"/>
      <c r="BV119" s="41"/>
      <c r="BW119" s="36">
        <f t="shared" si="346"/>
        <v>0</v>
      </c>
      <c r="BX119" s="41">
        <v>87.75</v>
      </c>
      <c r="BY119" s="36">
        <f t="shared" si="309"/>
        <v>87.75</v>
      </c>
      <c r="BZ119" s="41"/>
      <c r="CA119" s="41"/>
      <c r="CB119" s="41"/>
      <c r="CC119" s="41"/>
      <c r="CD119" s="41"/>
      <c r="CE119" s="36">
        <f t="shared" si="310"/>
        <v>0</v>
      </c>
      <c r="CF119" s="36">
        <f t="shared" si="311"/>
        <v>329.82281885999998</v>
      </c>
      <c r="CG119" s="67">
        <f t="shared" si="312"/>
        <v>3.0264792572856247E-2</v>
      </c>
      <c r="CH119" s="35"/>
      <c r="CI119" s="41"/>
      <c r="CJ119" s="41"/>
      <c r="CK119" s="41"/>
      <c r="CL119" s="41"/>
      <c r="CM119" s="41"/>
      <c r="CN119" s="41">
        <v>351</v>
      </c>
      <c r="CO119" s="36">
        <f t="shared" si="313"/>
        <v>351</v>
      </c>
      <c r="CP119" s="41"/>
      <c r="CQ119" s="41"/>
      <c r="CR119" s="41"/>
      <c r="CS119" s="41"/>
      <c r="CT119" s="41"/>
      <c r="CU119" s="41"/>
      <c r="CV119" s="36">
        <f t="shared" si="314"/>
        <v>0</v>
      </c>
      <c r="CW119" s="41">
        <v>29.25</v>
      </c>
      <c r="CX119" s="41"/>
      <c r="CY119" s="36">
        <f t="shared" si="315"/>
        <v>29.25</v>
      </c>
      <c r="CZ119" s="41"/>
      <c r="DA119" s="36">
        <f t="shared" si="316"/>
        <v>0</v>
      </c>
      <c r="DB119" s="41"/>
      <c r="DC119" s="41"/>
      <c r="DD119" s="41"/>
      <c r="DE119" s="41"/>
      <c r="DF119" s="41"/>
      <c r="DG119" s="36">
        <f t="shared" si="317"/>
        <v>0</v>
      </c>
      <c r="DH119" s="36">
        <f t="shared" si="318"/>
        <v>380.25</v>
      </c>
      <c r="DI119" s="67">
        <f t="shared" si="319"/>
        <v>4.031659210918398E-2</v>
      </c>
      <c r="DJ119" s="35"/>
      <c r="DK119" s="41"/>
      <c r="DL119" s="41"/>
      <c r="DM119" s="41"/>
      <c r="DN119" s="41"/>
      <c r="DO119" s="41"/>
      <c r="DP119" s="36">
        <f t="shared" si="320"/>
        <v>0</v>
      </c>
      <c r="DQ119" s="41"/>
      <c r="DR119" s="41"/>
      <c r="DS119" s="41"/>
      <c r="DT119" s="41"/>
      <c r="DU119" s="41"/>
      <c r="DV119" s="41"/>
      <c r="DW119" s="41"/>
      <c r="DX119" s="41"/>
      <c r="DY119" s="41"/>
      <c r="DZ119" s="41"/>
      <c r="EA119" s="41"/>
      <c r="EB119" s="41"/>
      <c r="EC119" s="36">
        <f t="shared" si="321"/>
        <v>0</v>
      </c>
      <c r="ED119" s="36">
        <f t="shared" si="322"/>
        <v>0</v>
      </c>
      <c r="EE119" s="67" t="str">
        <f t="shared" si="323"/>
        <v/>
      </c>
      <c r="EF119" s="32"/>
    </row>
    <row r="120" spans="2:141" s="32" customFormat="1" x14ac:dyDescent="0.25">
      <c r="B120"/>
      <c r="C120" s="15" t="s">
        <v>119</v>
      </c>
      <c r="D120" s="1"/>
      <c r="E120" s="41"/>
      <c r="F120" s="41"/>
      <c r="G120" s="41"/>
      <c r="H120" s="41"/>
      <c r="I120" s="41"/>
      <c r="J120" s="41"/>
      <c r="K120" s="41"/>
      <c r="L120" s="41"/>
      <c r="M120" s="41"/>
      <c r="N120" s="41"/>
      <c r="O120" s="41"/>
      <c r="P120" s="36">
        <f t="shared" si="338"/>
        <v>0</v>
      </c>
      <c r="Q120" s="41"/>
      <c r="R120" s="41"/>
      <c r="S120" s="41"/>
      <c r="T120" s="36">
        <f t="shared" si="339"/>
        <v>0</v>
      </c>
      <c r="U120" s="41"/>
      <c r="V120" s="41"/>
      <c r="W120" s="41"/>
      <c r="X120" s="41"/>
      <c r="Y120" s="41"/>
      <c r="Z120" s="36">
        <f>SUM(U120:Y120)</f>
        <v>0</v>
      </c>
      <c r="AA120" s="36">
        <f t="shared" si="306"/>
        <v>0</v>
      </c>
      <c r="AB120" s="67" t="str">
        <f t="shared" si="360"/>
        <v/>
      </c>
      <c r="AC120" s="35"/>
      <c r="AD120" s="41"/>
      <c r="AE120" s="41"/>
      <c r="AF120" s="41"/>
      <c r="AG120" s="41"/>
      <c r="AH120" s="41"/>
      <c r="AI120" s="36">
        <f t="shared" si="341"/>
        <v>0</v>
      </c>
      <c r="AJ120" s="41"/>
      <c r="AK120" s="41"/>
      <c r="AL120" s="41"/>
      <c r="AM120" s="41"/>
      <c r="AN120" s="41"/>
      <c r="AO120" s="36">
        <f t="shared" si="342"/>
        <v>0</v>
      </c>
      <c r="AP120" s="41"/>
      <c r="AQ120" s="41"/>
      <c r="AR120" s="41"/>
      <c r="AS120" s="41"/>
      <c r="AT120" s="41"/>
      <c r="AU120" s="36">
        <f t="shared" si="343"/>
        <v>0</v>
      </c>
      <c r="AV120" s="41"/>
      <c r="AW120" s="41"/>
      <c r="AX120" s="41"/>
      <c r="AY120" s="41"/>
      <c r="AZ120" s="41"/>
      <c r="BA120" s="36">
        <f>SUM(AV120:AZ120)</f>
        <v>0</v>
      </c>
      <c r="BB120" s="36">
        <f>SUM(AI120,AO120,AU120,BA120)</f>
        <v>0</v>
      </c>
      <c r="BC120" s="67" t="str">
        <f t="shared" si="361"/>
        <v/>
      </c>
      <c r="BD120" s="35"/>
      <c r="BE120" s="41"/>
      <c r="BF120" s="41"/>
      <c r="BG120" s="41"/>
      <c r="BH120" s="41"/>
      <c r="BI120" s="41">
        <v>2.9249999999999998</v>
      </c>
      <c r="BJ120" s="41"/>
      <c r="BK120" s="36">
        <f t="shared" si="307"/>
        <v>2.9249999999999998</v>
      </c>
      <c r="BL120" s="41"/>
      <c r="BM120" s="41"/>
      <c r="BN120" s="41"/>
      <c r="BO120" s="41"/>
      <c r="BP120" s="41"/>
      <c r="BQ120" s="36">
        <f t="shared" si="308"/>
        <v>0</v>
      </c>
      <c r="BR120" s="41"/>
      <c r="BS120" s="41"/>
      <c r="BT120" s="41"/>
      <c r="BU120" s="41"/>
      <c r="BV120" s="41"/>
      <c r="BW120" s="36">
        <f t="shared" si="346"/>
        <v>0</v>
      </c>
      <c r="BX120" s="41"/>
      <c r="BY120" s="36">
        <f t="shared" si="309"/>
        <v>0</v>
      </c>
      <c r="BZ120" s="41"/>
      <c r="CA120" s="41"/>
      <c r="CB120" s="41"/>
      <c r="CC120" s="41"/>
      <c r="CD120" s="41"/>
      <c r="CE120" s="36">
        <f t="shared" si="310"/>
        <v>0</v>
      </c>
      <c r="CF120" s="36">
        <f t="shared" si="311"/>
        <v>2.9249999999999998</v>
      </c>
      <c r="CG120" s="67">
        <f t="shared" si="312"/>
        <v>2.684002234338448E-4</v>
      </c>
      <c r="CH120" s="35"/>
      <c r="CI120" s="41"/>
      <c r="CJ120" s="41"/>
      <c r="CK120" s="41"/>
      <c r="CL120" s="41"/>
      <c r="CM120" s="41"/>
      <c r="CN120" s="41"/>
      <c r="CO120" s="36">
        <f t="shared" si="313"/>
        <v>0</v>
      </c>
      <c r="CP120" s="41"/>
      <c r="CQ120" s="41"/>
      <c r="CR120" s="41"/>
      <c r="CS120" s="41"/>
      <c r="CT120" s="41"/>
      <c r="CU120" s="41"/>
      <c r="CV120" s="36">
        <f t="shared" si="314"/>
        <v>0</v>
      </c>
      <c r="CW120" s="41"/>
      <c r="CX120" s="41"/>
      <c r="CY120" s="36">
        <f t="shared" si="315"/>
        <v>0</v>
      </c>
      <c r="CZ120" s="41"/>
      <c r="DA120" s="36">
        <f t="shared" si="316"/>
        <v>0</v>
      </c>
      <c r="DB120" s="41"/>
      <c r="DC120" s="41"/>
      <c r="DD120" s="41"/>
      <c r="DE120" s="41"/>
      <c r="DF120" s="41"/>
      <c r="DG120" s="36">
        <f t="shared" si="317"/>
        <v>0</v>
      </c>
      <c r="DH120" s="36">
        <f t="shared" si="318"/>
        <v>0</v>
      </c>
      <c r="DI120" s="67" t="str">
        <f t="shared" si="319"/>
        <v/>
      </c>
      <c r="DJ120" s="35"/>
      <c r="DK120" s="41"/>
      <c r="DL120" s="41"/>
      <c r="DM120" s="41"/>
      <c r="DN120" s="41"/>
      <c r="DO120" s="41"/>
      <c r="DP120" s="36">
        <f t="shared" si="320"/>
        <v>0</v>
      </c>
      <c r="DQ120" s="41"/>
      <c r="DR120" s="41"/>
      <c r="DS120" s="41"/>
      <c r="DT120" s="41"/>
      <c r="DU120" s="41"/>
      <c r="DV120" s="41"/>
      <c r="DW120" s="41"/>
      <c r="DX120" s="41"/>
      <c r="DY120" s="41"/>
      <c r="DZ120" s="41"/>
      <c r="EA120" s="41"/>
      <c r="EB120" s="41"/>
      <c r="EC120" s="36">
        <f t="shared" si="321"/>
        <v>0</v>
      </c>
      <c r="ED120" s="36">
        <f t="shared" si="322"/>
        <v>0</v>
      </c>
      <c r="EE120" s="67" t="str">
        <f t="shared" si="323"/>
        <v/>
      </c>
    </row>
    <row r="121" spans="2:141" ht="15.75" customHeight="1" x14ac:dyDescent="0.25">
      <c r="B121" s="42">
        <v>8</v>
      </c>
      <c r="C121" s="15" t="s">
        <v>25</v>
      </c>
      <c r="D121" s="1"/>
      <c r="E121" s="41"/>
      <c r="F121" s="41"/>
      <c r="G121" s="41"/>
      <c r="H121" s="41"/>
      <c r="I121" s="41">
        <v>6.0291139999999999</v>
      </c>
      <c r="J121" s="41"/>
      <c r="K121" s="41">
        <v>12.63</v>
      </c>
      <c r="L121" s="41"/>
      <c r="M121" s="41"/>
      <c r="N121" s="41"/>
      <c r="O121" s="41"/>
      <c r="P121" s="36">
        <f t="shared" si="338"/>
        <v>18.659114000000002</v>
      </c>
      <c r="Q121" s="41"/>
      <c r="R121" s="41"/>
      <c r="S121" s="41"/>
      <c r="T121" s="36">
        <f t="shared" si="339"/>
        <v>0</v>
      </c>
      <c r="U121" s="41">
        <v>148.66997667215219</v>
      </c>
      <c r="V121" s="41">
        <v>121.33551038117008</v>
      </c>
      <c r="W121" s="41">
        <v>77.242801527684065</v>
      </c>
      <c r="X121" s="41">
        <v>93.501997608592021</v>
      </c>
      <c r="Y121" s="41">
        <v>90.661186008264323</v>
      </c>
      <c r="Z121" s="36">
        <f t="shared" si="340"/>
        <v>531.41147219786274</v>
      </c>
      <c r="AA121" s="36">
        <f t="shared" si="306"/>
        <v>550.07058619786278</v>
      </c>
      <c r="AB121" s="67">
        <f t="shared" si="360"/>
        <v>0.10607161628969913</v>
      </c>
      <c r="AC121" s="33"/>
      <c r="AD121" s="41">
        <v>34.5276</v>
      </c>
      <c r="AE121" s="41">
        <v>20.102150000000002</v>
      </c>
      <c r="AF121" s="41">
        <v>34.93515</v>
      </c>
      <c r="AG121" s="41">
        <v>6.8425500000000001</v>
      </c>
      <c r="AH121" s="41">
        <v>5.8586</v>
      </c>
      <c r="AI121" s="36">
        <f t="shared" si="341"/>
        <v>102.26604999999999</v>
      </c>
      <c r="AJ121" s="41"/>
      <c r="AK121" s="41"/>
      <c r="AL121" s="41"/>
      <c r="AM121" s="41"/>
      <c r="AN121" s="41"/>
      <c r="AO121" s="36">
        <f t="shared" si="342"/>
        <v>0</v>
      </c>
      <c r="AP121" s="41"/>
      <c r="AQ121" s="41"/>
      <c r="AR121" s="41"/>
      <c r="AS121" s="41"/>
      <c r="AT121" s="41"/>
      <c r="AU121" s="36">
        <f t="shared" si="343"/>
        <v>0</v>
      </c>
      <c r="AV121" s="41">
        <v>76.246371810008185</v>
      </c>
      <c r="AW121" s="41">
        <v>25.415457270002726</v>
      </c>
      <c r="AX121" s="41">
        <v>50.830914540005452</v>
      </c>
      <c r="AY121" s="41">
        <v>0</v>
      </c>
      <c r="AZ121" s="41">
        <v>0</v>
      </c>
      <c r="BA121" s="36">
        <f t="shared" si="344"/>
        <v>152.49274362001637</v>
      </c>
      <c r="BB121" s="36">
        <f t="shared" si="345"/>
        <v>254.75879362001638</v>
      </c>
      <c r="BC121" s="67">
        <f t="shared" si="361"/>
        <v>3.6409315832775437E-2</v>
      </c>
      <c r="BD121" s="33"/>
      <c r="BE121" s="41">
        <v>134.53778</v>
      </c>
      <c r="BF121" s="41"/>
      <c r="BG121" s="41"/>
      <c r="BH121" s="41"/>
      <c r="BI121" s="41"/>
      <c r="BJ121" s="41"/>
      <c r="BK121" s="36">
        <f t="shared" si="307"/>
        <v>134.53778</v>
      </c>
      <c r="BL121" s="41"/>
      <c r="BM121" s="41"/>
      <c r="BN121" s="41"/>
      <c r="BO121" s="41"/>
      <c r="BP121" s="41"/>
      <c r="BQ121" s="36">
        <f t="shared" si="308"/>
        <v>0</v>
      </c>
      <c r="BR121" s="41"/>
      <c r="BS121" s="41"/>
      <c r="BT121" s="41"/>
      <c r="BU121" s="41"/>
      <c r="BV121" s="41"/>
      <c r="BW121" s="36">
        <f t="shared" si="346"/>
        <v>0</v>
      </c>
      <c r="BX121" s="41">
        <v>87.75</v>
      </c>
      <c r="BY121" s="36">
        <f t="shared" si="309"/>
        <v>87.75</v>
      </c>
      <c r="BZ121" s="41">
        <v>24.978661480462801</v>
      </c>
      <c r="CA121" s="41">
        <v>30.812027229257126</v>
      </c>
      <c r="CB121" s="41">
        <v>106.26587271216027</v>
      </c>
      <c r="CC121" s="41">
        <v>107.67797898877956</v>
      </c>
      <c r="CD121" s="41">
        <v>126.73536461648395</v>
      </c>
      <c r="CE121" s="36">
        <f t="shared" si="310"/>
        <v>396.46990502714368</v>
      </c>
      <c r="CF121" s="36">
        <f t="shared" si="311"/>
        <v>618.75768502714368</v>
      </c>
      <c r="CG121" s="67">
        <f t="shared" si="312"/>
        <v>5.6777675525707332E-2</v>
      </c>
      <c r="CH121" s="33"/>
      <c r="CI121" s="41"/>
      <c r="CJ121" s="41"/>
      <c r="CK121" s="41"/>
      <c r="CL121" s="41"/>
      <c r="CM121" s="41"/>
      <c r="CN121" s="41">
        <v>292.5</v>
      </c>
      <c r="CO121" s="36">
        <f t="shared" si="313"/>
        <v>292.5</v>
      </c>
      <c r="CP121" s="41"/>
      <c r="CQ121" s="41"/>
      <c r="CR121" s="41"/>
      <c r="CS121" s="41"/>
      <c r="CT121" s="41"/>
      <c r="CU121" s="41"/>
      <c r="CV121" s="36">
        <f t="shared" si="314"/>
        <v>0</v>
      </c>
      <c r="CW121" s="41">
        <v>29.25</v>
      </c>
      <c r="CX121" s="41"/>
      <c r="CY121" s="36">
        <f t="shared" si="315"/>
        <v>29.25</v>
      </c>
      <c r="CZ121" s="41"/>
      <c r="DA121" s="36">
        <f t="shared" si="316"/>
        <v>0</v>
      </c>
      <c r="DB121" s="41">
        <v>57.420095890883331</v>
      </c>
      <c r="DC121" s="41">
        <v>35.88755993180208</v>
      </c>
      <c r="DD121" s="41">
        <v>35.88755993180208</v>
      </c>
      <c r="DE121" s="41">
        <v>38.040813527710206</v>
      </c>
      <c r="DF121" s="41">
        <v>105.50942619949811</v>
      </c>
      <c r="DG121" s="36">
        <f t="shared" si="317"/>
        <v>272.74545548169579</v>
      </c>
      <c r="DH121" s="36">
        <f t="shared" si="318"/>
        <v>594.49545548169579</v>
      </c>
      <c r="DI121" s="67">
        <f t="shared" si="319"/>
        <v>6.3032296619116565E-2</v>
      </c>
      <c r="DJ121" s="33"/>
      <c r="DK121" s="41"/>
      <c r="DL121" s="41"/>
      <c r="DM121" s="41"/>
      <c r="DN121" s="41"/>
      <c r="DO121" s="41"/>
      <c r="DP121" s="36">
        <f t="shared" si="320"/>
        <v>0</v>
      </c>
      <c r="DQ121" s="41">
        <v>12.560639989278407</v>
      </c>
      <c r="DR121" s="41">
        <v>0</v>
      </c>
      <c r="DS121" s="41">
        <v>0</v>
      </c>
      <c r="DT121" s="41">
        <v>1.7943774097839138</v>
      </c>
      <c r="DU121" s="41">
        <v>0</v>
      </c>
      <c r="DV121" s="41"/>
      <c r="DW121" s="41"/>
      <c r="DX121" s="41"/>
      <c r="DY121" s="41"/>
      <c r="DZ121" s="41"/>
      <c r="EA121" s="41"/>
      <c r="EB121" s="41"/>
      <c r="EC121" s="36">
        <f t="shared" si="321"/>
        <v>14.355017399062321</v>
      </c>
      <c r="ED121" s="36">
        <f t="shared" si="322"/>
        <v>14.355017399062321</v>
      </c>
      <c r="EE121" s="67">
        <f t="shared" si="323"/>
        <v>0.35887559424999826</v>
      </c>
      <c r="EF121" s="32"/>
    </row>
    <row r="122" spans="2:141" ht="15.75" customHeight="1" x14ac:dyDescent="0.25">
      <c r="B122" s="42"/>
      <c r="C122" s="15" t="s">
        <v>26</v>
      </c>
      <c r="D122" s="1"/>
      <c r="E122" s="41"/>
      <c r="F122" s="41"/>
      <c r="G122" s="41"/>
      <c r="H122" s="41"/>
      <c r="I122" s="41"/>
      <c r="J122" s="41"/>
      <c r="K122" s="41">
        <v>5.2603999999999997</v>
      </c>
      <c r="L122" s="41">
        <v>5.9480000000000004</v>
      </c>
      <c r="M122" s="41"/>
      <c r="N122" s="41">
        <v>5.7213799999999999</v>
      </c>
      <c r="O122" s="41">
        <v>5.13598</v>
      </c>
      <c r="P122" s="36">
        <f t="shared" si="338"/>
        <v>22.065760000000001</v>
      </c>
      <c r="Q122" s="41"/>
      <c r="R122" s="41"/>
      <c r="S122" s="41"/>
      <c r="T122" s="36">
        <f t="shared" si="339"/>
        <v>0</v>
      </c>
      <c r="U122" s="41"/>
      <c r="V122" s="41"/>
      <c r="W122" s="41"/>
      <c r="X122" s="41"/>
      <c r="Y122" s="41"/>
      <c r="Z122" s="36">
        <f t="shared" si="340"/>
        <v>0</v>
      </c>
      <c r="AA122" s="36">
        <f t="shared" si="306"/>
        <v>22.065760000000001</v>
      </c>
      <c r="AB122" s="67">
        <f t="shared" si="360"/>
        <v>4.2550008791393283E-3</v>
      </c>
      <c r="AC122" s="35"/>
      <c r="AD122" s="41">
        <v>8.5491855000000001</v>
      </c>
      <c r="AE122" s="41">
        <v>34.692483279999998</v>
      </c>
      <c r="AF122" s="41">
        <v>35.390059999999998</v>
      </c>
      <c r="AG122" s="41">
        <v>60.330767010000002</v>
      </c>
      <c r="AH122" s="41">
        <v>63.296056620000002</v>
      </c>
      <c r="AI122" s="36">
        <f t="shared" si="341"/>
        <v>202.25855240999999</v>
      </c>
      <c r="AJ122" s="41"/>
      <c r="AK122" s="41"/>
      <c r="AL122" s="41"/>
      <c r="AM122" s="41"/>
      <c r="AN122" s="41"/>
      <c r="AO122" s="36">
        <f t="shared" si="342"/>
        <v>0</v>
      </c>
      <c r="AP122" s="41"/>
      <c r="AQ122" s="41"/>
      <c r="AR122" s="41"/>
      <c r="AS122" s="41"/>
      <c r="AT122" s="41"/>
      <c r="AU122" s="36">
        <f t="shared" si="343"/>
        <v>0</v>
      </c>
      <c r="AV122" s="41"/>
      <c r="AW122" s="41"/>
      <c r="AX122" s="41"/>
      <c r="AY122" s="41"/>
      <c r="AZ122" s="41"/>
      <c r="BA122" s="36">
        <f t="shared" si="344"/>
        <v>0</v>
      </c>
      <c r="BB122" s="36">
        <f t="shared" si="345"/>
        <v>202.25855240999999</v>
      </c>
      <c r="BC122" s="67">
        <f t="shared" si="361"/>
        <v>2.8906148478468285E-2</v>
      </c>
      <c r="BD122" s="35"/>
      <c r="BE122" s="41">
        <v>115.24406384</v>
      </c>
      <c r="BF122" s="41">
        <v>149.74371219000005</v>
      </c>
      <c r="BG122" s="41">
        <v>158.07851249999999</v>
      </c>
      <c r="BH122" s="41">
        <v>152.623875</v>
      </c>
      <c r="BI122" s="41">
        <v>105.6005</v>
      </c>
      <c r="BJ122" s="41"/>
      <c r="BK122" s="36">
        <f t="shared" si="307"/>
        <v>681.29066353000007</v>
      </c>
      <c r="BL122" s="41"/>
      <c r="BM122" s="41"/>
      <c r="BN122" s="41"/>
      <c r="BO122" s="41"/>
      <c r="BP122" s="41"/>
      <c r="BQ122" s="36">
        <f t="shared" si="308"/>
        <v>0</v>
      </c>
      <c r="BR122" s="41"/>
      <c r="BS122" s="41"/>
      <c r="BT122" s="41"/>
      <c r="BU122" s="41"/>
      <c r="BV122" s="41"/>
      <c r="BW122" s="36">
        <f t="shared" si="346"/>
        <v>0</v>
      </c>
      <c r="BX122" s="41">
        <v>87.75</v>
      </c>
      <c r="BY122" s="36">
        <f t="shared" si="309"/>
        <v>87.75</v>
      </c>
      <c r="BZ122" s="41"/>
      <c r="CA122" s="41"/>
      <c r="CB122" s="41"/>
      <c r="CC122" s="41"/>
      <c r="CD122" s="41"/>
      <c r="CE122" s="36">
        <f t="shared" si="310"/>
        <v>0</v>
      </c>
      <c r="CF122" s="36">
        <f t="shared" si="311"/>
        <v>769.04066353000007</v>
      </c>
      <c r="CG122" s="67">
        <f t="shared" si="312"/>
        <v>7.0567755870483515E-2</v>
      </c>
      <c r="CH122" s="35"/>
      <c r="CI122" s="41">
        <v>137.001</v>
      </c>
      <c r="CJ122" s="41">
        <v>138.37049999999999</v>
      </c>
      <c r="CK122" s="41">
        <v>140.4</v>
      </c>
      <c r="CL122" s="41">
        <v>140.4</v>
      </c>
      <c r="CM122" s="41">
        <v>140.4</v>
      </c>
      <c r="CN122" s="41"/>
      <c r="CO122" s="36">
        <f t="shared" si="313"/>
        <v>696.5714999999999</v>
      </c>
      <c r="CP122" s="41"/>
      <c r="CQ122" s="41"/>
      <c r="CR122" s="41"/>
      <c r="CS122" s="41"/>
      <c r="CT122" s="41"/>
      <c r="CU122" s="41"/>
      <c r="CV122" s="36">
        <f t="shared" si="314"/>
        <v>0</v>
      </c>
      <c r="CW122" s="41">
        <v>29.25</v>
      </c>
      <c r="CX122" s="41"/>
      <c r="CY122" s="36">
        <f t="shared" si="315"/>
        <v>29.25</v>
      </c>
      <c r="CZ122" s="41"/>
      <c r="DA122" s="36">
        <f t="shared" si="316"/>
        <v>0</v>
      </c>
      <c r="DB122" s="41"/>
      <c r="DC122" s="41"/>
      <c r="DD122" s="41"/>
      <c r="DE122" s="41"/>
      <c r="DF122" s="41"/>
      <c r="DG122" s="36">
        <f t="shared" si="317"/>
        <v>0</v>
      </c>
      <c r="DH122" s="36">
        <f t="shared" si="318"/>
        <v>725.8214999999999</v>
      </c>
      <c r="DI122" s="67">
        <f t="shared" si="319"/>
        <v>7.6956342825972593E-2</v>
      </c>
      <c r="DJ122" s="35"/>
      <c r="DK122" s="41"/>
      <c r="DL122" s="41"/>
      <c r="DM122" s="41"/>
      <c r="DN122" s="41"/>
      <c r="DO122" s="41"/>
      <c r="DP122" s="36">
        <f t="shared" si="320"/>
        <v>0</v>
      </c>
      <c r="DQ122" s="41"/>
      <c r="DR122" s="41"/>
      <c r="DS122" s="41"/>
      <c r="DT122" s="41"/>
      <c r="DU122" s="41"/>
      <c r="DV122" s="41"/>
      <c r="DW122" s="41"/>
      <c r="DX122" s="41"/>
      <c r="DY122" s="41"/>
      <c r="DZ122" s="41"/>
      <c r="EA122" s="41"/>
      <c r="EB122" s="41"/>
      <c r="EC122" s="36">
        <f t="shared" si="321"/>
        <v>0</v>
      </c>
      <c r="ED122" s="36">
        <f t="shared" si="322"/>
        <v>0</v>
      </c>
      <c r="EE122" s="67" t="str">
        <f t="shared" si="323"/>
        <v/>
      </c>
      <c r="EF122" s="32"/>
    </row>
    <row r="123" spans="2:141" s="32" customFormat="1" x14ac:dyDescent="0.25">
      <c r="B123" s="42"/>
      <c r="C123" s="15" t="s">
        <v>136</v>
      </c>
      <c r="D123" s="1"/>
      <c r="E123" s="41"/>
      <c r="F123" s="41"/>
      <c r="G123" s="41"/>
      <c r="H123" s="41"/>
      <c r="I123" s="41"/>
      <c r="J123" s="41"/>
      <c r="K123" s="41"/>
      <c r="L123" s="41"/>
      <c r="M123" s="41"/>
      <c r="N123" s="41"/>
      <c r="O123" s="41"/>
      <c r="P123" s="36">
        <f t="shared" si="338"/>
        <v>0</v>
      </c>
      <c r="Q123" s="41"/>
      <c r="R123" s="41"/>
      <c r="S123" s="41"/>
      <c r="T123" s="36">
        <f t="shared" si="339"/>
        <v>0</v>
      </c>
      <c r="U123" s="41"/>
      <c r="V123" s="41"/>
      <c r="W123" s="41"/>
      <c r="X123" s="41"/>
      <c r="Y123" s="41"/>
      <c r="Z123" s="36">
        <f>SUM(U123:Y123)</f>
        <v>0</v>
      </c>
      <c r="AA123" s="36">
        <f t="shared" si="306"/>
        <v>0</v>
      </c>
      <c r="AB123" s="67" t="str">
        <f t="shared" si="360"/>
        <v/>
      </c>
      <c r="AC123" s="35"/>
      <c r="AD123" s="41"/>
      <c r="AE123" s="41"/>
      <c r="AF123" s="41"/>
      <c r="AG123" s="41"/>
      <c r="AH123" s="41"/>
      <c r="AI123" s="36">
        <f t="shared" si="341"/>
        <v>0</v>
      </c>
      <c r="AJ123" s="41"/>
      <c r="AK123" s="41"/>
      <c r="AL123" s="41"/>
      <c r="AM123" s="41"/>
      <c r="AN123" s="41"/>
      <c r="AO123" s="36">
        <f t="shared" si="342"/>
        <v>0</v>
      </c>
      <c r="AP123" s="41"/>
      <c r="AQ123" s="41"/>
      <c r="AR123" s="41"/>
      <c r="AS123" s="41"/>
      <c r="AT123" s="41"/>
      <c r="AU123" s="36">
        <f t="shared" si="343"/>
        <v>0</v>
      </c>
      <c r="AV123" s="41"/>
      <c r="AW123" s="41"/>
      <c r="AX123" s="41"/>
      <c r="AY123" s="41"/>
      <c r="AZ123" s="41"/>
      <c r="BA123" s="36">
        <f>SUM(AV123:AZ123)</f>
        <v>0</v>
      </c>
      <c r="BB123" s="36">
        <f>SUM(AI123,AO123,AU123,BA123)</f>
        <v>0</v>
      </c>
      <c r="BC123" s="67" t="str">
        <f t="shared" si="361"/>
        <v/>
      </c>
      <c r="BD123" s="35"/>
      <c r="BE123" s="41"/>
      <c r="BF123" s="41"/>
      <c r="BG123" s="41"/>
      <c r="BH123" s="41"/>
      <c r="BI123" s="41"/>
      <c r="BJ123" s="41"/>
      <c r="BK123" s="36">
        <f t="shared" si="307"/>
        <v>0</v>
      </c>
      <c r="BL123" s="41"/>
      <c r="BM123" s="41"/>
      <c r="BN123" s="41"/>
      <c r="BO123" s="41"/>
      <c r="BP123" s="41"/>
      <c r="BQ123" s="36">
        <f t="shared" si="308"/>
        <v>0</v>
      </c>
      <c r="BR123" s="41"/>
      <c r="BS123" s="41"/>
      <c r="BT123" s="41"/>
      <c r="BU123" s="41"/>
      <c r="BV123" s="41"/>
      <c r="BW123" s="36">
        <f t="shared" si="346"/>
        <v>0</v>
      </c>
      <c r="BX123" s="41">
        <v>1.3162499999999999</v>
      </c>
      <c r="BY123" s="36">
        <f t="shared" si="309"/>
        <v>1.3162499999999999</v>
      </c>
      <c r="BZ123" s="41"/>
      <c r="CA123" s="41"/>
      <c r="CB123" s="41"/>
      <c r="CC123" s="41"/>
      <c r="CD123" s="41"/>
      <c r="CE123" s="36">
        <f t="shared" si="310"/>
        <v>0</v>
      </c>
      <c r="CF123" s="36">
        <f t="shared" si="311"/>
        <v>1.3162499999999999</v>
      </c>
      <c r="CG123" s="67">
        <f t="shared" si="312"/>
        <v>1.2078010054523016E-4</v>
      </c>
      <c r="CH123" s="35"/>
      <c r="CI123" s="41"/>
      <c r="CJ123" s="41"/>
      <c r="CK123" s="41"/>
      <c r="CL123" s="41"/>
      <c r="CM123" s="41"/>
      <c r="CN123" s="41"/>
      <c r="CO123" s="36">
        <f t="shared" si="313"/>
        <v>0</v>
      </c>
      <c r="CP123" s="41"/>
      <c r="CQ123" s="41"/>
      <c r="CR123" s="41"/>
      <c r="CS123" s="41"/>
      <c r="CT123" s="41"/>
      <c r="CU123" s="41"/>
      <c r="CV123" s="36">
        <f t="shared" si="314"/>
        <v>0</v>
      </c>
      <c r="CW123" s="41">
        <v>0.43874999999999997</v>
      </c>
      <c r="CX123" s="41"/>
      <c r="CY123" s="36">
        <f t="shared" si="315"/>
        <v>0.43874999999999997</v>
      </c>
      <c r="CZ123" s="41"/>
      <c r="DA123" s="36">
        <f t="shared" si="316"/>
        <v>0</v>
      </c>
      <c r="DB123" s="41"/>
      <c r="DC123" s="41"/>
      <c r="DD123" s="41"/>
      <c r="DE123" s="41"/>
      <c r="DF123" s="41"/>
      <c r="DG123" s="36">
        <f t="shared" si="317"/>
        <v>0</v>
      </c>
      <c r="DH123" s="36">
        <f t="shared" si="318"/>
        <v>0.43874999999999997</v>
      </c>
      <c r="DI123" s="67">
        <f t="shared" si="319"/>
        <v>4.6519144741366129E-5</v>
      </c>
      <c r="DJ123" s="35"/>
      <c r="DK123" s="41"/>
      <c r="DL123" s="41"/>
      <c r="DM123" s="41"/>
      <c r="DN123" s="41"/>
      <c r="DO123" s="41"/>
      <c r="DP123" s="36">
        <f t="shared" si="320"/>
        <v>0</v>
      </c>
      <c r="DQ123" s="41"/>
      <c r="DR123" s="41"/>
      <c r="DS123" s="41"/>
      <c r="DT123" s="41"/>
      <c r="DU123" s="41"/>
      <c r="DV123" s="41"/>
      <c r="DW123" s="41"/>
      <c r="DX123" s="41"/>
      <c r="DY123" s="41"/>
      <c r="DZ123" s="41"/>
      <c r="EA123" s="41"/>
      <c r="EB123" s="41"/>
      <c r="EC123" s="36">
        <f t="shared" si="321"/>
        <v>0</v>
      </c>
      <c r="ED123" s="36">
        <f t="shared" si="322"/>
        <v>0</v>
      </c>
      <c r="EE123" s="67" t="str">
        <f t="shared" si="323"/>
        <v/>
      </c>
    </row>
    <row r="124" spans="2:141" s="32" customFormat="1" ht="15.75" customHeight="1" x14ac:dyDescent="0.25">
      <c r="B124" s="42">
        <v>9</v>
      </c>
      <c r="C124" s="15" t="s">
        <v>107</v>
      </c>
      <c r="D124" s="1"/>
      <c r="E124" s="41"/>
      <c r="F124" s="41"/>
      <c r="G124" s="41"/>
      <c r="H124" s="41"/>
      <c r="I124" s="41"/>
      <c r="J124" s="41"/>
      <c r="K124" s="41"/>
      <c r="L124" s="41"/>
      <c r="M124" s="41"/>
      <c r="N124" s="41"/>
      <c r="O124" s="41"/>
      <c r="P124" s="36">
        <f>SUM(E124:O124)</f>
        <v>0</v>
      </c>
      <c r="Q124" s="41"/>
      <c r="R124" s="41"/>
      <c r="S124" s="41"/>
      <c r="T124" s="36">
        <f>SUM(Q124:S124)</f>
        <v>0</v>
      </c>
      <c r="U124" s="41"/>
      <c r="V124" s="41"/>
      <c r="W124" s="41"/>
      <c r="X124" s="41"/>
      <c r="Y124" s="41"/>
      <c r="Z124" s="36">
        <f>SUM(U124:Y124)</f>
        <v>0</v>
      </c>
      <c r="AA124" s="36">
        <f t="shared" si="306"/>
        <v>0</v>
      </c>
      <c r="AB124" s="67" t="str">
        <f t="shared" si="360"/>
        <v/>
      </c>
      <c r="AC124" s="35"/>
      <c r="AD124" s="41"/>
      <c r="AE124" s="41"/>
      <c r="AF124" s="41"/>
      <c r="AG124" s="41"/>
      <c r="AH124" s="41"/>
      <c r="AI124" s="36">
        <f>SUM(AD124:AH124)</f>
        <v>0</v>
      </c>
      <c r="AJ124" s="41"/>
      <c r="AK124" s="41"/>
      <c r="AL124" s="41"/>
      <c r="AM124" s="41"/>
      <c r="AN124" s="41"/>
      <c r="AO124" s="36">
        <f>SUM(AJ124:AN124)</f>
        <v>0</v>
      </c>
      <c r="AP124" s="41"/>
      <c r="AQ124" s="41"/>
      <c r="AR124" s="41"/>
      <c r="AS124" s="41"/>
      <c r="AT124" s="41"/>
      <c r="AU124" s="36">
        <f>SUM(AP124:AT124)</f>
        <v>0</v>
      </c>
      <c r="AV124" s="41"/>
      <c r="AW124" s="41"/>
      <c r="AX124" s="41"/>
      <c r="AY124" s="41"/>
      <c r="AZ124" s="41"/>
      <c r="BA124" s="36">
        <f>SUM(AV124:AZ124)</f>
        <v>0</v>
      </c>
      <c r="BB124" s="36">
        <f>SUM(AI124,AO124,AU124,BA124)</f>
        <v>0</v>
      </c>
      <c r="BC124" s="67" t="str">
        <f t="shared" si="361"/>
        <v/>
      </c>
      <c r="BD124" s="35"/>
      <c r="BE124" s="41"/>
      <c r="BF124" s="41"/>
      <c r="BG124" s="41">
        <v>1</v>
      </c>
      <c r="BH124" s="41"/>
      <c r="BI124" s="41"/>
      <c r="BJ124" s="41"/>
      <c r="BK124" s="36">
        <f>SUM(BE124:BJ124)</f>
        <v>1</v>
      </c>
      <c r="BL124" s="41"/>
      <c r="BM124" s="41"/>
      <c r="BN124" s="41"/>
      <c r="BO124" s="41"/>
      <c r="BP124" s="41"/>
      <c r="BQ124" s="36">
        <f t="shared" si="308"/>
        <v>0</v>
      </c>
      <c r="BR124" s="41"/>
      <c r="BS124" s="41"/>
      <c r="BT124" s="41"/>
      <c r="BU124" s="41"/>
      <c r="BV124" s="41"/>
      <c r="BW124" s="36">
        <f>SUM(BR124:BV124)</f>
        <v>0</v>
      </c>
      <c r="BX124" s="41">
        <v>1.35</v>
      </c>
      <c r="BY124" s="36">
        <f t="shared" si="309"/>
        <v>1.35</v>
      </c>
      <c r="BZ124" s="41"/>
      <c r="CA124" s="41"/>
      <c r="CB124" s="41"/>
      <c r="CC124" s="41"/>
      <c r="CD124" s="41"/>
      <c r="CE124" s="36">
        <f>SUM(BZ124:CD124)</f>
        <v>0</v>
      </c>
      <c r="CF124" s="36">
        <f t="shared" si="311"/>
        <v>2.35</v>
      </c>
      <c r="CG124" s="67">
        <f t="shared" si="312"/>
        <v>2.156377863485591E-4</v>
      </c>
      <c r="CH124" s="35"/>
      <c r="CI124" s="41"/>
      <c r="CJ124" s="41"/>
      <c r="CK124" s="41"/>
      <c r="CL124" s="41"/>
      <c r="CM124" s="41"/>
      <c r="CN124" s="41"/>
      <c r="CO124" s="36">
        <f>SUM(CI124:CN124)</f>
        <v>0</v>
      </c>
      <c r="CP124" s="41"/>
      <c r="CQ124" s="41"/>
      <c r="CR124" s="41"/>
      <c r="CS124" s="41"/>
      <c r="CT124" s="41"/>
      <c r="CU124" s="41"/>
      <c r="CV124" s="36">
        <f>SUM(CP124:CU124)</f>
        <v>0</v>
      </c>
      <c r="CW124" s="41">
        <v>0.45</v>
      </c>
      <c r="CX124" s="41"/>
      <c r="CY124" s="36">
        <f t="shared" si="315"/>
        <v>0.45</v>
      </c>
      <c r="CZ124" s="41"/>
      <c r="DA124" s="36">
        <f t="shared" si="316"/>
        <v>0</v>
      </c>
      <c r="DB124" s="41"/>
      <c r="DC124" s="41"/>
      <c r="DD124" s="41"/>
      <c r="DE124" s="41"/>
      <c r="DF124" s="41"/>
      <c r="DG124" s="36">
        <f t="shared" si="317"/>
        <v>0</v>
      </c>
      <c r="DH124" s="36">
        <f t="shared" si="318"/>
        <v>0.45</v>
      </c>
      <c r="DI124" s="67">
        <f t="shared" si="319"/>
        <v>4.7711943324478085E-5</v>
      </c>
      <c r="DJ124" s="35"/>
      <c r="DK124" s="41"/>
      <c r="DL124" s="41"/>
      <c r="DM124" s="41"/>
      <c r="DN124" s="41"/>
      <c r="DO124" s="41"/>
      <c r="DP124" s="36">
        <f t="shared" si="320"/>
        <v>0</v>
      </c>
      <c r="DQ124" s="41"/>
      <c r="DR124" s="41"/>
      <c r="DS124" s="41"/>
      <c r="DT124" s="41"/>
      <c r="DU124" s="41"/>
      <c r="DV124" s="41"/>
      <c r="DW124" s="41"/>
      <c r="DX124" s="41"/>
      <c r="DY124" s="41"/>
      <c r="DZ124" s="41"/>
      <c r="EA124" s="41"/>
      <c r="EB124" s="41"/>
      <c r="EC124" s="36">
        <f t="shared" si="321"/>
        <v>0</v>
      </c>
      <c r="ED124" s="36">
        <f t="shared" si="322"/>
        <v>0</v>
      </c>
      <c r="EE124" s="67" t="str">
        <f t="shared" si="323"/>
        <v/>
      </c>
    </row>
    <row r="125" spans="2:141" ht="15.75" customHeight="1" x14ac:dyDescent="0.25">
      <c r="B125" s="42"/>
      <c r="C125" s="15" t="s">
        <v>27</v>
      </c>
      <c r="D125" s="1"/>
      <c r="E125" s="41"/>
      <c r="F125" s="41"/>
      <c r="G125" s="41"/>
      <c r="H125" s="41"/>
      <c r="I125" s="41"/>
      <c r="J125" s="41"/>
      <c r="K125" s="41"/>
      <c r="L125" s="41"/>
      <c r="M125" s="41"/>
      <c r="N125" s="41"/>
      <c r="O125" s="41"/>
      <c r="P125" s="36">
        <f t="shared" si="338"/>
        <v>0</v>
      </c>
      <c r="Q125" s="41"/>
      <c r="R125" s="41"/>
      <c r="S125" s="41"/>
      <c r="T125" s="36">
        <f t="shared" si="339"/>
        <v>0</v>
      </c>
      <c r="U125" s="41"/>
      <c r="V125" s="41"/>
      <c r="W125" s="41"/>
      <c r="X125" s="41"/>
      <c r="Y125" s="41"/>
      <c r="Z125" s="36">
        <f t="shared" si="340"/>
        <v>0</v>
      </c>
      <c r="AA125" s="36">
        <f t="shared" si="306"/>
        <v>0</v>
      </c>
      <c r="AB125" s="67" t="str">
        <f t="shared" si="360"/>
        <v/>
      </c>
      <c r="AC125" s="35"/>
      <c r="AD125" s="41"/>
      <c r="AE125" s="41"/>
      <c r="AF125" s="41"/>
      <c r="AG125" s="41">
        <v>2</v>
      </c>
      <c r="AH125" s="41">
        <v>1</v>
      </c>
      <c r="AI125" s="36">
        <f t="shared" si="341"/>
        <v>3</v>
      </c>
      <c r="AJ125" s="41"/>
      <c r="AK125" s="41"/>
      <c r="AL125" s="41"/>
      <c r="AM125" s="41"/>
      <c r="AN125" s="41"/>
      <c r="AO125" s="36">
        <f t="shared" si="342"/>
        <v>0</v>
      </c>
      <c r="AP125" s="41"/>
      <c r="AQ125" s="41"/>
      <c r="AR125" s="41"/>
      <c r="AS125" s="41"/>
      <c r="AT125" s="41"/>
      <c r="AU125" s="36">
        <f t="shared" si="343"/>
        <v>0</v>
      </c>
      <c r="AV125" s="41"/>
      <c r="AW125" s="41"/>
      <c r="AX125" s="41"/>
      <c r="AY125" s="41"/>
      <c r="AZ125" s="41"/>
      <c r="BA125" s="36">
        <f t="shared" si="344"/>
        <v>0</v>
      </c>
      <c r="BB125" s="36">
        <f t="shared" si="345"/>
        <v>3</v>
      </c>
      <c r="BC125" s="67">
        <f t="shared" si="361"/>
        <v>4.2875045036225306E-4</v>
      </c>
      <c r="BD125" s="35"/>
      <c r="BE125" s="41">
        <v>1</v>
      </c>
      <c r="BF125" s="41"/>
      <c r="BG125" s="41">
        <v>2</v>
      </c>
      <c r="BH125" s="41">
        <v>4</v>
      </c>
      <c r="BI125" s="41">
        <v>2</v>
      </c>
      <c r="BJ125" s="41"/>
      <c r="BK125" s="36">
        <f t="shared" si="307"/>
        <v>9</v>
      </c>
      <c r="BL125" s="41"/>
      <c r="BM125" s="41"/>
      <c r="BN125" s="41"/>
      <c r="BO125" s="41"/>
      <c r="BP125" s="41"/>
      <c r="BQ125" s="36">
        <f t="shared" si="308"/>
        <v>0</v>
      </c>
      <c r="BR125" s="41"/>
      <c r="BS125" s="41"/>
      <c r="BT125" s="41"/>
      <c r="BU125" s="41"/>
      <c r="BV125" s="41"/>
      <c r="BW125" s="36">
        <f t="shared" si="346"/>
        <v>0</v>
      </c>
      <c r="BX125" s="41"/>
      <c r="BY125" s="36">
        <f t="shared" si="309"/>
        <v>0</v>
      </c>
      <c r="BZ125" s="41"/>
      <c r="CA125" s="41"/>
      <c r="CB125" s="41"/>
      <c r="CC125" s="41"/>
      <c r="CD125" s="41"/>
      <c r="CE125" s="36">
        <f t="shared" si="310"/>
        <v>0</v>
      </c>
      <c r="CF125" s="36">
        <f t="shared" si="311"/>
        <v>9</v>
      </c>
      <c r="CG125" s="67">
        <f t="shared" si="312"/>
        <v>8.258468413349071E-4</v>
      </c>
      <c r="CH125" s="35"/>
      <c r="CI125" s="41"/>
      <c r="CJ125" s="41"/>
      <c r="CK125" s="41"/>
      <c r="CL125" s="41"/>
      <c r="CM125" s="41"/>
      <c r="CN125" s="41">
        <v>15</v>
      </c>
      <c r="CO125" s="36">
        <f t="shared" ref="CO125:CO149" si="362">SUM(CI125:CN125)</f>
        <v>15</v>
      </c>
      <c r="CP125" s="41"/>
      <c r="CQ125" s="41"/>
      <c r="CR125" s="41"/>
      <c r="CS125" s="41"/>
      <c r="CT125" s="41"/>
      <c r="CU125" s="41"/>
      <c r="CV125" s="36">
        <f t="shared" ref="CV125:CV149" si="363">SUM(CP125:CU125)</f>
        <v>0</v>
      </c>
      <c r="CW125" s="41"/>
      <c r="CX125" s="41"/>
      <c r="CY125" s="36">
        <f t="shared" si="315"/>
        <v>0</v>
      </c>
      <c r="CZ125" s="41"/>
      <c r="DA125" s="36">
        <f t="shared" si="316"/>
        <v>0</v>
      </c>
      <c r="DB125" s="41"/>
      <c r="DC125" s="41"/>
      <c r="DD125" s="41"/>
      <c r="DE125" s="41"/>
      <c r="DF125" s="41"/>
      <c r="DG125" s="36">
        <f t="shared" si="317"/>
        <v>0</v>
      </c>
      <c r="DH125" s="36">
        <f t="shared" si="318"/>
        <v>15</v>
      </c>
      <c r="DI125" s="67">
        <f t="shared" si="319"/>
        <v>1.5903981108159361E-3</v>
      </c>
      <c r="DJ125" s="35"/>
      <c r="DK125" s="41"/>
      <c r="DL125" s="41"/>
      <c r="DM125" s="41"/>
      <c r="DN125" s="41"/>
      <c r="DO125" s="41"/>
      <c r="DP125" s="36">
        <f t="shared" si="320"/>
        <v>0</v>
      </c>
      <c r="DQ125" s="41"/>
      <c r="DR125" s="41"/>
      <c r="DS125" s="41"/>
      <c r="DT125" s="41"/>
      <c r="DU125" s="41"/>
      <c r="DV125" s="41"/>
      <c r="DW125" s="41"/>
      <c r="DX125" s="41"/>
      <c r="DY125" s="41"/>
      <c r="DZ125" s="41"/>
      <c r="EA125" s="41"/>
      <c r="EB125" s="41"/>
      <c r="EC125" s="36">
        <f t="shared" si="321"/>
        <v>0</v>
      </c>
      <c r="ED125" s="36">
        <f t="shared" si="322"/>
        <v>0</v>
      </c>
      <c r="EE125" s="67" t="str">
        <f t="shared" si="323"/>
        <v/>
      </c>
      <c r="EF125" s="32"/>
    </row>
    <row r="126" spans="2:141" ht="15.75" customHeight="1" x14ac:dyDescent="0.25">
      <c r="B126" s="42"/>
      <c r="C126" s="15" t="s">
        <v>28</v>
      </c>
      <c r="D126" s="1"/>
      <c r="E126" s="41"/>
      <c r="F126" s="41"/>
      <c r="G126" s="41">
        <v>0.51075000000000004</v>
      </c>
      <c r="H126" s="41">
        <v>0.62375000000000003</v>
      </c>
      <c r="I126" s="41">
        <v>0.65</v>
      </c>
      <c r="J126" s="41">
        <v>0.83145999999999998</v>
      </c>
      <c r="K126" s="41">
        <v>7.9020000000000001</v>
      </c>
      <c r="L126" s="41">
        <v>8.3111999999999995</v>
      </c>
      <c r="M126" s="41">
        <v>3.8413200000000001</v>
      </c>
      <c r="N126" s="41">
        <v>3.54</v>
      </c>
      <c r="O126" s="41">
        <v>3.6308625000000001</v>
      </c>
      <c r="P126" s="36">
        <f t="shared" si="338"/>
        <v>29.8413425</v>
      </c>
      <c r="Q126" s="41"/>
      <c r="R126" s="41"/>
      <c r="S126" s="41"/>
      <c r="T126" s="36">
        <f t="shared" si="339"/>
        <v>0</v>
      </c>
      <c r="U126" s="41"/>
      <c r="V126" s="41"/>
      <c r="W126" s="41"/>
      <c r="X126" s="41"/>
      <c r="Y126" s="41"/>
      <c r="Z126" s="36">
        <f t="shared" si="340"/>
        <v>0</v>
      </c>
      <c r="AA126" s="36">
        <f t="shared" si="306"/>
        <v>29.8413425</v>
      </c>
      <c r="AB126" s="67">
        <f t="shared" si="360"/>
        <v>5.7543877288703301E-3</v>
      </c>
      <c r="AC126" s="35"/>
      <c r="AD126" s="41">
        <v>4.8855620000000002</v>
      </c>
      <c r="AE126" s="41">
        <v>3.4836200000000002</v>
      </c>
      <c r="AF126" s="41">
        <v>2.9849399999999999</v>
      </c>
      <c r="AG126" s="41">
        <v>0.74670000000000003</v>
      </c>
      <c r="AH126" s="41">
        <v>3.2814000000000001</v>
      </c>
      <c r="AI126" s="36">
        <f t="shared" si="341"/>
        <v>15.382222000000001</v>
      </c>
      <c r="AJ126" s="41"/>
      <c r="AK126" s="41"/>
      <c r="AL126" s="41"/>
      <c r="AM126" s="41"/>
      <c r="AN126" s="41"/>
      <c r="AO126" s="36">
        <f t="shared" si="342"/>
        <v>0</v>
      </c>
      <c r="AP126" s="41"/>
      <c r="AQ126" s="41"/>
      <c r="AR126" s="41"/>
      <c r="AS126" s="41"/>
      <c r="AT126" s="41"/>
      <c r="AU126" s="36">
        <f t="shared" si="343"/>
        <v>0</v>
      </c>
      <c r="AV126" s="41"/>
      <c r="AW126" s="41"/>
      <c r="AX126" s="41"/>
      <c r="AY126" s="41"/>
      <c r="AZ126" s="41"/>
      <c r="BA126" s="36">
        <f t="shared" si="344"/>
        <v>0</v>
      </c>
      <c r="BB126" s="36">
        <f t="shared" si="345"/>
        <v>15.382222000000001</v>
      </c>
      <c r="BC126" s="67">
        <f t="shared" si="361"/>
        <v>2.1983782033573856E-3</v>
      </c>
      <c r="BD126" s="35"/>
      <c r="BE126" s="41">
        <v>3.20139</v>
      </c>
      <c r="BF126" s="41">
        <v>3.5327774900000004</v>
      </c>
      <c r="BG126" s="41">
        <v>3.4058999999999999</v>
      </c>
      <c r="BH126" s="41">
        <v>3.3682799999999999</v>
      </c>
      <c r="BI126" s="41">
        <v>3.2463000000000002</v>
      </c>
      <c r="BJ126" s="41"/>
      <c r="BK126" s="36">
        <f t="shared" si="307"/>
        <v>16.75464749</v>
      </c>
      <c r="BL126" s="41"/>
      <c r="BM126" s="41"/>
      <c r="BN126" s="41"/>
      <c r="BO126" s="41"/>
      <c r="BP126" s="41"/>
      <c r="BQ126" s="36">
        <f t="shared" si="308"/>
        <v>0</v>
      </c>
      <c r="BR126" s="41"/>
      <c r="BS126" s="41"/>
      <c r="BT126" s="41"/>
      <c r="BU126" s="41"/>
      <c r="BV126" s="41"/>
      <c r="BW126" s="36">
        <f t="shared" si="346"/>
        <v>0</v>
      </c>
      <c r="BX126" s="41"/>
      <c r="BY126" s="36">
        <f t="shared" si="309"/>
        <v>0</v>
      </c>
      <c r="BZ126" s="41"/>
      <c r="CA126" s="41"/>
      <c r="CB126" s="41"/>
      <c r="CC126" s="41"/>
      <c r="CD126" s="41"/>
      <c r="CE126" s="36">
        <f t="shared" si="310"/>
        <v>0</v>
      </c>
      <c r="CF126" s="36">
        <f t="shared" si="311"/>
        <v>16.75464749</v>
      </c>
      <c r="CG126" s="67">
        <f t="shared" si="312"/>
        <v>1.5374191896995921E-3</v>
      </c>
      <c r="CH126" s="35"/>
      <c r="CI126" s="41"/>
      <c r="CJ126" s="41"/>
      <c r="CK126" s="41"/>
      <c r="CL126" s="41"/>
      <c r="CM126" s="41"/>
      <c r="CN126" s="41">
        <v>21.06</v>
      </c>
      <c r="CO126" s="36">
        <f t="shared" si="362"/>
        <v>21.06</v>
      </c>
      <c r="CP126" s="41"/>
      <c r="CQ126" s="41"/>
      <c r="CR126" s="41"/>
      <c r="CS126" s="41"/>
      <c r="CT126" s="41"/>
      <c r="CU126" s="41"/>
      <c r="CV126" s="36">
        <f t="shared" si="363"/>
        <v>0</v>
      </c>
      <c r="CW126" s="41"/>
      <c r="CX126" s="41"/>
      <c r="CY126" s="36">
        <f t="shared" si="315"/>
        <v>0</v>
      </c>
      <c r="CZ126" s="41"/>
      <c r="DA126" s="36">
        <f t="shared" si="316"/>
        <v>0</v>
      </c>
      <c r="DB126" s="41"/>
      <c r="DC126" s="41"/>
      <c r="DD126" s="41"/>
      <c r="DE126" s="41"/>
      <c r="DF126" s="41"/>
      <c r="DG126" s="36">
        <f t="shared" si="317"/>
        <v>0</v>
      </c>
      <c r="DH126" s="36">
        <f t="shared" si="318"/>
        <v>21.06</v>
      </c>
      <c r="DI126" s="67">
        <f t="shared" si="319"/>
        <v>2.2329189475855742E-3</v>
      </c>
      <c r="DJ126" s="35"/>
      <c r="DK126" s="41"/>
      <c r="DL126" s="41"/>
      <c r="DM126" s="41"/>
      <c r="DN126" s="41"/>
      <c r="DO126" s="41"/>
      <c r="DP126" s="36">
        <f t="shared" si="320"/>
        <v>0</v>
      </c>
      <c r="DQ126" s="41"/>
      <c r="DR126" s="41"/>
      <c r="DS126" s="41"/>
      <c r="DT126" s="41"/>
      <c r="DU126" s="41"/>
      <c r="DV126" s="41"/>
      <c r="DW126" s="41"/>
      <c r="DX126" s="41"/>
      <c r="DY126" s="41"/>
      <c r="DZ126" s="41"/>
      <c r="EA126" s="41"/>
      <c r="EB126" s="41"/>
      <c r="EC126" s="36">
        <f t="shared" si="321"/>
        <v>0</v>
      </c>
      <c r="ED126" s="36">
        <f t="shared" si="322"/>
        <v>0</v>
      </c>
      <c r="EE126" s="67" t="str">
        <f t="shared" si="323"/>
        <v/>
      </c>
      <c r="EF126" s="32"/>
    </row>
    <row r="127" spans="2:141" ht="15.75" customHeight="1" x14ac:dyDescent="0.25">
      <c r="B127" s="42"/>
      <c r="C127" s="15" t="s">
        <v>29</v>
      </c>
      <c r="D127" s="1"/>
      <c r="E127" s="41"/>
      <c r="F127" s="41"/>
      <c r="G127" s="41"/>
      <c r="H127" s="41"/>
      <c r="I127" s="41"/>
      <c r="J127" s="41"/>
      <c r="K127" s="41"/>
      <c r="L127" s="41"/>
      <c r="M127" s="41"/>
      <c r="N127" s="41"/>
      <c r="O127" s="41"/>
      <c r="P127" s="36">
        <f t="shared" si="338"/>
        <v>0</v>
      </c>
      <c r="Q127" s="41">
        <v>0</v>
      </c>
      <c r="R127" s="41">
        <v>0</v>
      </c>
      <c r="S127" s="41">
        <v>20.227236169901964</v>
      </c>
      <c r="T127" s="36">
        <f t="shared" si="339"/>
        <v>20.227236169901964</v>
      </c>
      <c r="U127" s="41">
        <v>58.507006028774718</v>
      </c>
      <c r="V127" s="41">
        <v>47.749906176620158</v>
      </c>
      <c r="W127" s="41">
        <v>30.397832540362359</v>
      </c>
      <c r="X127" s="41">
        <v>36.796413507563777</v>
      </c>
      <c r="Y127" s="41">
        <v>35.678451527967134</v>
      </c>
      <c r="Z127" s="36">
        <f t="shared" si="340"/>
        <v>209.12960978128814</v>
      </c>
      <c r="AA127" s="36">
        <f t="shared" si="306"/>
        <v>229.35684595119011</v>
      </c>
      <c r="AB127" s="67">
        <f t="shared" si="360"/>
        <v>4.4227508191829211E-2</v>
      </c>
      <c r="AC127" s="33"/>
      <c r="AD127" s="41"/>
      <c r="AE127" s="41"/>
      <c r="AF127" s="41"/>
      <c r="AG127" s="41"/>
      <c r="AH127" s="41"/>
      <c r="AI127" s="36">
        <f t="shared" si="341"/>
        <v>0</v>
      </c>
      <c r="AJ127" s="41"/>
      <c r="AK127" s="41"/>
      <c r="AL127" s="41"/>
      <c r="AM127" s="41"/>
      <c r="AN127" s="41"/>
      <c r="AO127" s="36">
        <f t="shared" si="342"/>
        <v>0</v>
      </c>
      <c r="AP127" s="41">
        <v>50.751487608065823</v>
      </c>
      <c r="AQ127" s="41">
        <v>92.392204651643027</v>
      </c>
      <c r="AR127" s="41">
        <v>78.411844643608987</v>
      </c>
      <c r="AS127" s="41">
        <v>75.291835908769869</v>
      </c>
      <c r="AT127" s="41">
        <v>53.218072727717072</v>
      </c>
      <c r="AU127" s="36">
        <f t="shared" si="343"/>
        <v>350.06544553980478</v>
      </c>
      <c r="AV127" s="41">
        <v>31.611043501952597</v>
      </c>
      <c r="AW127" s="41">
        <v>10.537014500650864</v>
      </c>
      <c r="AX127" s="41">
        <v>21.074029001301728</v>
      </c>
      <c r="AY127" s="41">
        <v>0</v>
      </c>
      <c r="AZ127" s="41">
        <v>0</v>
      </c>
      <c r="BA127" s="36">
        <f t="shared" si="344"/>
        <v>63.222087003905187</v>
      </c>
      <c r="BB127" s="36">
        <f t="shared" si="345"/>
        <v>413.28753254370997</v>
      </c>
      <c r="BC127" s="67">
        <f t="shared" si="361"/>
        <v>5.9065738569073323E-2</v>
      </c>
      <c r="BD127" s="33"/>
      <c r="BE127" s="41">
        <v>4.2531999999999996</v>
      </c>
      <c r="BF127" s="41">
        <v>14.32920461</v>
      </c>
      <c r="BG127" s="41">
        <v>32.418120000000002</v>
      </c>
      <c r="BH127" s="41">
        <v>31.113600000000002</v>
      </c>
      <c r="BI127" s="41">
        <v>32.569600000000001</v>
      </c>
      <c r="BJ127" s="41"/>
      <c r="BK127" s="36">
        <f t="shared" si="307"/>
        <v>114.68372461000001</v>
      </c>
      <c r="BL127" s="41"/>
      <c r="BM127" s="41"/>
      <c r="BN127" s="41"/>
      <c r="BO127" s="41"/>
      <c r="BP127" s="41"/>
      <c r="BQ127" s="36">
        <f t="shared" si="308"/>
        <v>0</v>
      </c>
      <c r="BR127" s="41">
        <v>55.316402496694707</v>
      </c>
      <c r="BS127" s="41">
        <v>18.503332356166801</v>
      </c>
      <c r="BT127" s="41">
        <v>47.733771988147055</v>
      </c>
      <c r="BU127" s="41">
        <v>27.073525275470001</v>
      </c>
      <c r="BV127" s="41">
        <v>36.7052861738144</v>
      </c>
      <c r="BW127" s="36">
        <f t="shared" si="346"/>
        <v>185.33231829029296</v>
      </c>
      <c r="BX127" s="41">
        <v>96.924999999999997</v>
      </c>
      <c r="BY127" s="36">
        <f t="shared" si="309"/>
        <v>96.924999999999997</v>
      </c>
      <c r="BZ127" s="41">
        <v>8.6368112149089509</v>
      </c>
      <c r="CA127" s="41">
        <v>7.7128877849109134</v>
      </c>
      <c r="CB127" s="41">
        <v>26.878819212832578</v>
      </c>
      <c r="CC127" s="41">
        <v>26.371213415204853</v>
      </c>
      <c r="CD127" s="41">
        <v>31.748472343640287</v>
      </c>
      <c r="CE127" s="36">
        <f t="shared" si="310"/>
        <v>101.34820397149758</v>
      </c>
      <c r="CF127" s="36">
        <f t="shared" si="311"/>
        <v>498.28924687179057</v>
      </c>
      <c r="CG127" s="67">
        <f t="shared" si="312"/>
        <v>4.5723400066690886E-2</v>
      </c>
      <c r="CH127" s="33"/>
      <c r="CI127" s="41"/>
      <c r="CJ127" s="41"/>
      <c r="CK127" s="41"/>
      <c r="CL127" s="41"/>
      <c r="CM127" s="41"/>
      <c r="CN127" s="41">
        <v>117</v>
      </c>
      <c r="CO127" s="36">
        <f t="shared" si="362"/>
        <v>117</v>
      </c>
      <c r="CP127" s="41"/>
      <c r="CQ127" s="41"/>
      <c r="CR127" s="41"/>
      <c r="CS127" s="41"/>
      <c r="CT127" s="41"/>
      <c r="CU127" s="41"/>
      <c r="CV127" s="36">
        <f t="shared" si="363"/>
        <v>0</v>
      </c>
      <c r="CW127" s="41">
        <v>5.85</v>
      </c>
      <c r="CX127" s="41"/>
      <c r="CY127" s="36">
        <f t="shared" si="315"/>
        <v>5.85</v>
      </c>
      <c r="CZ127" s="41"/>
      <c r="DA127" s="36">
        <f t="shared" si="316"/>
        <v>0</v>
      </c>
      <c r="DB127" s="41">
        <v>34.991191563085302</v>
      </c>
      <c r="DC127" s="41">
        <v>30.344494726928318</v>
      </c>
      <c r="DD127" s="41">
        <v>30.344494726928318</v>
      </c>
      <c r="DE127" s="41">
        <v>30.809164410544014</v>
      </c>
      <c r="DF127" s="41">
        <v>45.53093788310894</v>
      </c>
      <c r="DG127" s="36">
        <f t="shared" si="317"/>
        <v>172.02028331059489</v>
      </c>
      <c r="DH127" s="36">
        <f t="shared" si="318"/>
        <v>294.87028331059491</v>
      </c>
      <c r="DI127" s="67">
        <f t="shared" si="319"/>
        <v>3.1264076100862001E-2</v>
      </c>
      <c r="DJ127" s="33"/>
      <c r="DK127" s="41"/>
      <c r="DL127" s="41"/>
      <c r="DM127" s="41"/>
      <c r="DN127" s="41"/>
      <c r="DO127" s="41"/>
      <c r="DP127" s="36">
        <f t="shared" si="320"/>
        <v>0</v>
      </c>
      <c r="DQ127" s="41">
        <v>2.7105718624689694</v>
      </c>
      <c r="DR127" s="41">
        <v>0</v>
      </c>
      <c r="DS127" s="41">
        <v>0</v>
      </c>
      <c r="DT127" s="41">
        <v>0.38722473634641569</v>
      </c>
      <c r="DU127" s="41">
        <v>0</v>
      </c>
      <c r="DV127" s="41"/>
      <c r="DW127" s="41"/>
      <c r="DX127" s="41"/>
      <c r="DY127" s="41"/>
      <c r="DZ127" s="41"/>
      <c r="EA127" s="41"/>
      <c r="EB127" s="41"/>
      <c r="EC127" s="36">
        <f t="shared" si="321"/>
        <v>3.097796598815385</v>
      </c>
      <c r="ED127" s="36">
        <f t="shared" si="322"/>
        <v>3.097796598815385</v>
      </c>
      <c r="EE127" s="67">
        <f t="shared" si="323"/>
        <v>7.7444949341413771E-2</v>
      </c>
      <c r="EF127" s="32"/>
      <c r="EH127" s="153"/>
      <c r="EJ127" s="155"/>
      <c r="EK127" s="156"/>
    </row>
    <row r="128" spans="2:141" ht="15.75" customHeight="1" x14ac:dyDescent="0.25">
      <c r="B128" s="42"/>
      <c r="C128" s="15" t="s">
        <v>30</v>
      </c>
      <c r="D128" s="1"/>
      <c r="E128" s="41"/>
      <c r="F128" s="41"/>
      <c r="G128" s="41"/>
      <c r="H128" s="41"/>
      <c r="I128" s="41"/>
      <c r="J128" s="41"/>
      <c r="K128" s="41"/>
      <c r="L128" s="41"/>
      <c r="M128" s="41"/>
      <c r="N128" s="41"/>
      <c r="O128" s="41"/>
      <c r="P128" s="36">
        <f t="shared" si="338"/>
        <v>0</v>
      </c>
      <c r="Q128" s="41"/>
      <c r="R128" s="41"/>
      <c r="S128" s="41"/>
      <c r="T128" s="36">
        <f t="shared" si="339"/>
        <v>0</v>
      </c>
      <c r="U128" s="41"/>
      <c r="V128" s="41"/>
      <c r="W128" s="41"/>
      <c r="X128" s="41"/>
      <c r="Y128" s="41"/>
      <c r="Z128" s="36">
        <f t="shared" si="340"/>
        <v>0</v>
      </c>
      <c r="AA128" s="36">
        <f t="shared" si="306"/>
        <v>0</v>
      </c>
      <c r="AB128" s="67" t="str">
        <f t="shared" si="360"/>
        <v/>
      </c>
      <c r="AC128" s="35"/>
      <c r="AD128" s="41">
        <v>9.3478259999999995</v>
      </c>
      <c r="AE128" s="41">
        <v>9.0673919999999999</v>
      </c>
      <c r="AF128" s="41">
        <v>9.0673919999999999</v>
      </c>
      <c r="AG128" s="41">
        <v>8.6844629999999992</v>
      </c>
      <c r="AH128" s="41">
        <v>17.368928</v>
      </c>
      <c r="AI128" s="36">
        <f t="shared" si="341"/>
        <v>53.536000999999999</v>
      </c>
      <c r="AJ128" s="41"/>
      <c r="AK128" s="41"/>
      <c r="AL128" s="41"/>
      <c r="AM128" s="41"/>
      <c r="AN128" s="41"/>
      <c r="AO128" s="36">
        <f t="shared" si="342"/>
        <v>0</v>
      </c>
      <c r="AP128" s="41"/>
      <c r="AQ128" s="41"/>
      <c r="AR128" s="41"/>
      <c r="AS128" s="41"/>
      <c r="AT128" s="41"/>
      <c r="AU128" s="36">
        <f t="shared" si="343"/>
        <v>0</v>
      </c>
      <c r="AV128" s="41"/>
      <c r="AW128" s="41"/>
      <c r="AX128" s="41"/>
      <c r="AY128" s="41"/>
      <c r="AZ128" s="41"/>
      <c r="BA128" s="36">
        <f t="shared" si="344"/>
        <v>0</v>
      </c>
      <c r="BB128" s="36">
        <f t="shared" si="345"/>
        <v>53.536000999999999</v>
      </c>
      <c r="BC128" s="67">
        <f t="shared" si="361"/>
        <v>7.6511948464480098E-3</v>
      </c>
      <c r="BD128" s="35"/>
      <c r="BE128" s="41">
        <v>18.759418</v>
      </c>
      <c r="BF128" s="41">
        <v>19.166665999999999</v>
      </c>
      <c r="BG128" s="41">
        <v>19.178570000000001</v>
      </c>
      <c r="BH128" s="41">
        <v>19.010714</v>
      </c>
      <c r="BI128" s="41">
        <v>85.810715999999999</v>
      </c>
      <c r="BJ128" s="41"/>
      <c r="BK128" s="36">
        <f t="shared" si="307"/>
        <v>161.926084</v>
      </c>
      <c r="BL128" s="41"/>
      <c r="BM128" s="41"/>
      <c r="BN128" s="41"/>
      <c r="BO128" s="41"/>
      <c r="BP128" s="41">
        <v>3</v>
      </c>
      <c r="BQ128" s="36">
        <f t="shared" si="308"/>
        <v>3</v>
      </c>
      <c r="BR128" s="41"/>
      <c r="BS128" s="41"/>
      <c r="BT128" s="41"/>
      <c r="BU128" s="41"/>
      <c r="BV128" s="41"/>
      <c r="BW128" s="36">
        <f t="shared" si="346"/>
        <v>0</v>
      </c>
      <c r="BX128" s="41">
        <v>105</v>
      </c>
      <c r="BY128" s="36">
        <f t="shared" si="309"/>
        <v>105</v>
      </c>
      <c r="BZ128" s="41"/>
      <c r="CA128" s="41"/>
      <c r="CB128" s="41"/>
      <c r="CC128" s="41"/>
      <c r="CD128" s="41"/>
      <c r="CE128" s="36">
        <f t="shared" si="310"/>
        <v>0</v>
      </c>
      <c r="CF128" s="36">
        <f t="shared" si="311"/>
        <v>269.926084</v>
      </c>
      <c r="CG128" s="67">
        <f t="shared" si="312"/>
        <v>2.476862265170009E-2</v>
      </c>
      <c r="CH128" s="35"/>
      <c r="CI128" s="41"/>
      <c r="CJ128" s="41"/>
      <c r="CK128" s="41"/>
      <c r="CL128" s="41"/>
      <c r="CM128" s="41"/>
      <c r="CN128" s="41">
        <v>100</v>
      </c>
      <c r="CO128" s="36">
        <f t="shared" si="362"/>
        <v>100</v>
      </c>
      <c r="CP128" s="41"/>
      <c r="CQ128" s="41"/>
      <c r="CR128" s="41"/>
      <c r="CS128" s="41"/>
      <c r="CT128" s="41"/>
      <c r="CU128" s="41"/>
      <c r="CV128" s="36">
        <f t="shared" si="363"/>
        <v>0</v>
      </c>
      <c r="CW128" s="41">
        <v>25</v>
      </c>
      <c r="CX128" s="41"/>
      <c r="CY128" s="36">
        <f t="shared" si="315"/>
        <v>25</v>
      </c>
      <c r="CZ128" s="41"/>
      <c r="DA128" s="36">
        <f t="shared" si="316"/>
        <v>0</v>
      </c>
      <c r="DB128" s="41"/>
      <c r="DC128" s="41"/>
      <c r="DD128" s="41"/>
      <c r="DE128" s="41"/>
      <c r="DF128" s="41"/>
      <c r="DG128" s="36">
        <f t="shared" si="317"/>
        <v>0</v>
      </c>
      <c r="DH128" s="36">
        <f t="shared" si="318"/>
        <v>125</v>
      </c>
      <c r="DI128" s="67">
        <f t="shared" si="319"/>
        <v>1.3253317590132801E-2</v>
      </c>
      <c r="DJ128" s="35"/>
      <c r="DK128" s="41"/>
      <c r="DL128" s="41"/>
      <c r="DM128" s="41"/>
      <c r="DN128" s="41"/>
      <c r="DO128" s="41"/>
      <c r="DP128" s="36">
        <f t="shared" si="320"/>
        <v>0</v>
      </c>
      <c r="DQ128" s="41"/>
      <c r="DR128" s="41"/>
      <c r="DS128" s="41"/>
      <c r="DT128" s="41"/>
      <c r="DU128" s="41"/>
      <c r="DV128" s="41"/>
      <c r="DW128" s="41"/>
      <c r="DX128" s="41"/>
      <c r="DY128" s="41"/>
      <c r="DZ128" s="41"/>
      <c r="EA128" s="41"/>
      <c r="EB128" s="41"/>
      <c r="EC128" s="36">
        <f t="shared" si="321"/>
        <v>0</v>
      </c>
      <c r="ED128" s="36">
        <f t="shared" si="322"/>
        <v>0</v>
      </c>
      <c r="EE128" s="67" t="str">
        <f t="shared" si="323"/>
        <v/>
      </c>
      <c r="EF128" s="32"/>
    </row>
    <row r="129" spans="2:142" s="32" customFormat="1" ht="15.75" customHeight="1" x14ac:dyDescent="0.25">
      <c r="B129" s="42"/>
      <c r="C129" s="15" t="s">
        <v>31</v>
      </c>
      <c r="D129" s="1"/>
      <c r="E129" s="41"/>
      <c r="F129" s="41"/>
      <c r="G129" s="41"/>
      <c r="H129" s="41"/>
      <c r="I129" s="41"/>
      <c r="J129" s="41"/>
      <c r="K129" s="41"/>
      <c r="L129" s="41"/>
      <c r="M129" s="41"/>
      <c r="N129" s="41"/>
      <c r="O129" s="41"/>
      <c r="P129" s="36">
        <f>SUM(E129:O129)</f>
        <v>0</v>
      </c>
      <c r="Q129" s="41"/>
      <c r="R129" s="41"/>
      <c r="S129" s="41"/>
      <c r="T129" s="36">
        <f>SUM(Q129:S129)</f>
        <v>0</v>
      </c>
      <c r="U129" s="41"/>
      <c r="V129" s="41"/>
      <c r="W129" s="41"/>
      <c r="X129" s="41"/>
      <c r="Y129" s="41"/>
      <c r="Z129" s="36">
        <f>SUM(U129:Y129)</f>
        <v>0</v>
      </c>
      <c r="AA129" s="36">
        <f t="shared" si="306"/>
        <v>0</v>
      </c>
      <c r="AB129" s="67" t="str">
        <f t="shared" si="360"/>
        <v/>
      </c>
      <c r="AC129" s="35"/>
      <c r="AD129" s="41"/>
      <c r="AE129" s="41"/>
      <c r="AF129" s="41"/>
      <c r="AG129" s="41"/>
      <c r="AH129" s="41"/>
      <c r="AI129" s="36">
        <f>SUM(AD129:AH129)</f>
        <v>0</v>
      </c>
      <c r="AJ129" s="41"/>
      <c r="AK129" s="41"/>
      <c r="AL129" s="41"/>
      <c r="AM129" s="41"/>
      <c r="AN129" s="41"/>
      <c r="AO129" s="36">
        <f>SUM(AJ129:AN129)</f>
        <v>0</v>
      </c>
      <c r="AP129" s="41"/>
      <c r="AQ129" s="41"/>
      <c r="AR129" s="41"/>
      <c r="AS129" s="41"/>
      <c r="AT129" s="41"/>
      <c r="AU129" s="36">
        <f>SUM(AP129:AT129)</f>
        <v>0</v>
      </c>
      <c r="AV129" s="41"/>
      <c r="AW129" s="41"/>
      <c r="AX129" s="41"/>
      <c r="AY129" s="41"/>
      <c r="AZ129" s="41"/>
      <c r="BA129" s="36">
        <f>SUM(AV129:AZ129)</f>
        <v>0</v>
      </c>
      <c r="BB129" s="36">
        <f>SUM(AI129,AO129,AU129,BA129)</f>
        <v>0</v>
      </c>
      <c r="BC129" s="67" t="str">
        <f t="shared" si="361"/>
        <v/>
      </c>
      <c r="BD129" s="35"/>
      <c r="BE129" s="41">
        <v>2.5</v>
      </c>
      <c r="BF129" s="41">
        <v>5</v>
      </c>
      <c r="BG129" s="41">
        <v>5</v>
      </c>
      <c r="BH129" s="41">
        <v>5</v>
      </c>
      <c r="BI129" s="41">
        <v>5</v>
      </c>
      <c r="BJ129" s="41"/>
      <c r="BK129" s="36">
        <f t="shared" si="307"/>
        <v>22.5</v>
      </c>
      <c r="BL129" s="41"/>
      <c r="BM129" s="41"/>
      <c r="BN129" s="41"/>
      <c r="BO129" s="41"/>
      <c r="BP129" s="41"/>
      <c r="BQ129" s="36">
        <f t="shared" si="308"/>
        <v>0</v>
      </c>
      <c r="BR129" s="41"/>
      <c r="BS129" s="41"/>
      <c r="BT129" s="41"/>
      <c r="BU129" s="41"/>
      <c r="BV129" s="41"/>
      <c r="BW129" s="36">
        <f>SUM(BR129:BV129)</f>
        <v>0</v>
      </c>
      <c r="BX129" s="41">
        <v>112.5</v>
      </c>
      <c r="BY129" s="36">
        <f t="shared" si="309"/>
        <v>112.5</v>
      </c>
      <c r="BZ129" s="41"/>
      <c r="CA129" s="41"/>
      <c r="CB129" s="41"/>
      <c r="CC129" s="41"/>
      <c r="CD129" s="41"/>
      <c r="CE129" s="36">
        <f t="shared" si="310"/>
        <v>0</v>
      </c>
      <c r="CF129" s="36">
        <f t="shared" si="311"/>
        <v>135</v>
      </c>
      <c r="CG129" s="67">
        <f t="shared" si="312"/>
        <v>1.2387702620023608E-2</v>
      </c>
      <c r="CH129" s="35"/>
      <c r="CI129" s="41"/>
      <c r="CJ129" s="41"/>
      <c r="CK129" s="41"/>
      <c r="CL129" s="41"/>
      <c r="CM129" s="41"/>
      <c r="CN129" s="41"/>
      <c r="CO129" s="36">
        <f t="shared" si="362"/>
        <v>0</v>
      </c>
      <c r="CP129" s="41"/>
      <c r="CQ129" s="41"/>
      <c r="CR129" s="41"/>
      <c r="CS129" s="41"/>
      <c r="CT129" s="41"/>
      <c r="CU129" s="41"/>
      <c r="CV129" s="36">
        <f t="shared" si="363"/>
        <v>0</v>
      </c>
      <c r="CW129" s="41">
        <v>40</v>
      </c>
      <c r="CX129" s="41"/>
      <c r="CY129" s="36">
        <f t="shared" si="315"/>
        <v>40</v>
      </c>
      <c r="CZ129" s="41"/>
      <c r="DA129" s="36">
        <f t="shared" si="316"/>
        <v>0</v>
      </c>
      <c r="DB129" s="41"/>
      <c r="DC129" s="41"/>
      <c r="DD129" s="41"/>
      <c r="DE129" s="41"/>
      <c r="DF129" s="41"/>
      <c r="DG129" s="36">
        <f t="shared" si="317"/>
        <v>0</v>
      </c>
      <c r="DH129" s="36">
        <f t="shared" si="318"/>
        <v>40</v>
      </c>
      <c r="DI129" s="67">
        <f t="shared" si="319"/>
        <v>4.2410616288424963E-3</v>
      </c>
      <c r="DJ129" s="35"/>
      <c r="DK129" s="41"/>
      <c r="DL129" s="41"/>
      <c r="DM129" s="41"/>
      <c r="DN129" s="41"/>
      <c r="DO129" s="41"/>
      <c r="DP129" s="36">
        <f t="shared" si="320"/>
        <v>0</v>
      </c>
      <c r="DQ129" s="41"/>
      <c r="DR129" s="41"/>
      <c r="DS129" s="41"/>
      <c r="DT129" s="41"/>
      <c r="DU129" s="41"/>
      <c r="DV129" s="41"/>
      <c r="DW129" s="41"/>
      <c r="DX129" s="41"/>
      <c r="DY129" s="41"/>
      <c r="DZ129" s="41"/>
      <c r="EA129" s="41"/>
      <c r="EB129" s="41"/>
      <c r="EC129" s="36">
        <f t="shared" si="321"/>
        <v>0</v>
      </c>
      <c r="ED129" s="36">
        <f t="shared" si="322"/>
        <v>0</v>
      </c>
      <c r="EE129" s="67" t="str">
        <f t="shared" si="323"/>
        <v/>
      </c>
    </row>
    <row r="130" spans="2:142" s="32" customFormat="1" ht="15.75" customHeight="1" x14ac:dyDescent="0.25">
      <c r="B130" s="42"/>
      <c r="C130" s="15" t="s">
        <v>110</v>
      </c>
      <c r="D130" s="1"/>
      <c r="E130" s="41"/>
      <c r="F130" s="41"/>
      <c r="G130" s="41"/>
      <c r="H130" s="41"/>
      <c r="I130" s="41"/>
      <c r="J130" s="41"/>
      <c r="K130" s="41"/>
      <c r="L130" s="41"/>
      <c r="M130" s="41"/>
      <c r="N130" s="41"/>
      <c r="O130" s="41"/>
      <c r="P130" s="36">
        <f>SUM(E130:O130)</f>
        <v>0</v>
      </c>
      <c r="Q130" s="41"/>
      <c r="R130" s="41"/>
      <c r="S130" s="41"/>
      <c r="T130" s="36">
        <f>SUM(Q130:S130)</f>
        <v>0</v>
      </c>
      <c r="U130" s="41"/>
      <c r="V130" s="41"/>
      <c r="W130" s="41"/>
      <c r="X130" s="41"/>
      <c r="Y130" s="41"/>
      <c r="Z130" s="36">
        <f>SUM(U130:Y130)</f>
        <v>0</v>
      </c>
      <c r="AA130" s="36">
        <f t="shared" si="306"/>
        <v>0</v>
      </c>
      <c r="AB130" s="67" t="str">
        <f t="shared" si="360"/>
        <v/>
      </c>
      <c r="AC130" s="35"/>
      <c r="AD130" s="41"/>
      <c r="AE130" s="41"/>
      <c r="AF130" s="41"/>
      <c r="AG130" s="41"/>
      <c r="AH130" s="41"/>
      <c r="AI130" s="36">
        <f>SUM(AD130:AH130)</f>
        <v>0</v>
      </c>
      <c r="AJ130" s="41"/>
      <c r="AK130" s="41"/>
      <c r="AL130" s="41"/>
      <c r="AM130" s="41"/>
      <c r="AN130" s="41"/>
      <c r="AO130" s="36">
        <f>SUM(AJ130:AN130)</f>
        <v>0</v>
      </c>
      <c r="AP130" s="41"/>
      <c r="AQ130" s="41"/>
      <c r="AR130" s="41"/>
      <c r="AS130" s="41"/>
      <c r="AT130" s="41"/>
      <c r="AU130" s="36">
        <f>SUM(AP130:AT130)</f>
        <v>0</v>
      </c>
      <c r="AV130" s="41"/>
      <c r="AW130" s="41"/>
      <c r="AX130" s="41"/>
      <c r="AY130" s="41"/>
      <c r="AZ130" s="41"/>
      <c r="BA130" s="36">
        <f>SUM(AV130:AZ130)</f>
        <v>0</v>
      </c>
      <c r="BB130" s="36">
        <f>SUM(AI130,AO130,AU130,BA130)</f>
        <v>0</v>
      </c>
      <c r="BC130" s="67" t="str">
        <f t="shared" si="361"/>
        <v/>
      </c>
      <c r="BD130" s="35"/>
      <c r="BE130" s="41"/>
      <c r="BF130" s="41"/>
      <c r="BG130" s="41"/>
      <c r="BH130" s="41">
        <v>0.5</v>
      </c>
      <c r="BI130" s="41">
        <v>0.5</v>
      </c>
      <c r="BJ130" s="41"/>
      <c r="BK130" s="36">
        <f t="shared" si="307"/>
        <v>1</v>
      </c>
      <c r="BL130" s="41"/>
      <c r="BM130" s="41"/>
      <c r="BN130" s="41"/>
      <c r="BO130" s="41"/>
      <c r="BP130" s="41"/>
      <c r="BQ130" s="36">
        <f t="shared" si="308"/>
        <v>0</v>
      </c>
      <c r="BR130" s="41"/>
      <c r="BS130" s="41"/>
      <c r="BT130" s="41"/>
      <c r="BU130" s="41"/>
      <c r="BV130" s="41"/>
      <c r="BW130" s="36">
        <f>SUM(BR130:BV130)</f>
        <v>0</v>
      </c>
      <c r="BX130" s="41">
        <v>10</v>
      </c>
      <c r="BY130" s="36">
        <f t="shared" si="309"/>
        <v>10</v>
      </c>
      <c r="BZ130" s="41"/>
      <c r="CA130" s="41"/>
      <c r="CB130" s="41"/>
      <c r="CC130" s="41"/>
      <c r="CD130" s="41"/>
      <c r="CE130" s="36">
        <f t="shared" si="310"/>
        <v>0</v>
      </c>
      <c r="CF130" s="36">
        <f t="shared" si="311"/>
        <v>11</v>
      </c>
      <c r="CG130" s="67">
        <f t="shared" si="312"/>
        <v>1.0093683616315531E-3</v>
      </c>
      <c r="CH130" s="35"/>
      <c r="CI130" s="41"/>
      <c r="CJ130" s="41"/>
      <c r="CK130" s="41"/>
      <c r="CL130" s="41"/>
      <c r="CM130" s="41"/>
      <c r="CN130" s="41"/>
      <c r="CO130" s="36">
        <f t="shared" si="362"/>
        <v>0</v>
      </c>
      <c r="CP130" s="41"/>
      <c r="CQ130" s="41"/>
      <c r="CR130" s="41"/>
      <c r="CS130" s="41"/>
      <c r="CT130" s="41"/>
      <c r="CU130" s="41"/>
      <c r="CV130" s="36">
        <f t="shared" si="363"/>
        <v>0</v>
      </c>
      <c r="CW130" s="41"/>
      <c r="CX130" s="41"/>
      <c r="CY130" s="36">
        <f t="shared" si="315"/>
        <v>0</v>
      </c>
      <c r="CZ130" s="41"/>
      <c r="DA130" s="36">
        <f t="shared" si="316"/>
        <v>0</v>
      </c>
      <c r="DB130" s="41"/>
      <c r="DC130" s="41"/>
      <c r="DD130" s="41"/>
      <c r="DE130" s="41"/>
      <c r="DF130" s="41"/>
      <c r="DG130" s="36">
        <f t="shared" si="317"/>
        <v>0</v>
      </c>
      <c r="DH130" s="36">
        <f t="shared" si="318"/>
        <v>0</v>
      </c>
      <c r="DI130" s="67" t="str">
        <f t="shared" si="319"/>
        <v/>
      </c>
      <c r="DJ130" s="35"/>
      <c r="DK130" s="41"/>
      <c r="DL130" s="41"/>
      <c r="DM130" s="41"/>
      <c r="DN130" s="41"/>
      <c r="DO130" s="41"/>
      <c r="DP130" s="36">
        <f t="shared" si="320"/>
        <v>0</v>
      </c>
      <c r="DQ130" s="41"/>
      <c r="DR130" s="41"/>
      <c r="DS130" s="41"/>
      <c r="DT130" s="41"/>
      <c r="DU130" s="41"/>
      <c r="DV130" s="41"/>
      <c r="DW130" s="41"/>
      <c r="DX130" s="41"/>
      <c r="DY130" s="41"/>
      <c r="DZ130" s="41"/>
      <c r="EA130" s="41"/>
      <c r="EB130" s="41"/>
      <c r="EC130" s="36">
        <f t="shared" si="321"/>
        <v>0</v>
      </c>
      <c r="ED130" s="36">
        <f t="shared" si="322"/>
        <v>0</v>
      </c>
      <c r="EE130" s="67" t="str">
        <f t="shared" si="323"/>
        <v/>
      </c>
    </row>
    <row r="131" spans="2:142" ht="15.75" customHeight="1" x14ac:dyDescent="0.25">
      <c r="B131" s="42"/>
      <c r="C131" s="15" t="s">
        <v>32</v>
      </c>
      <c r="D131" s="1"/>
      <c r="E131" s="41"/>
      <c r="F131" s="41"/>
      <c r="G131" s="41"/>
      <c r="H131" s="41"/>
      <c r="I131" s="41"/>
      <c r="J131" s="41">
        <v>0.64515</v>
      </c>
      <c r="K131" s="41">
        <v>1.318775</v>
      </c>
      <c r="L131" s="41">
        <v>0.81184000000000001</v>
      </c>
      <c r="M131" s="41">
        <v>1.4229000000000001</v>
      </c>
      <c r="N131" s="41">
        <v>1.1912400000000001</v>
      </c>
      <c r="O131" s="41">
        <v>1.1004400000000001</v>
      </c>
      <c r="P131" s="36">
        <f t="shared" si="338"/>
        <v>6.4903450000000005</v>
      </c>
      <c r="Q131" s="41"/>
      <c r="R131" s="41"/>
      <c r="S131" s="41"/>
      <c r="T131" s="36">
        <f t="shared" si="339"/>
        <v>0</v>
      </c>
      <c r="U131" s="41"/>
      <c r="V131" s="41"/>
      <c r="W131" s="41"/>
      <c r="X131" s="41"/>
      <c r="Y131" s="41"/>
      <c r="Z131" s="36">
        <f t="shared" si="340"/>
        <v>0</v>
      </c>
      <c r="AA131" s="36">
        <f t="shared" si="306"/>
        <v>6.4903450000000005</v>
      </c>
      <c r="AB131" s="67">
        <f t="shared" si="360"/>
        <v>1.2515509858222668E-3</v>
      </c>
      <c r="AC131" s="35"/>
      <c r="AD131" s="41">
        <v>1.18612754</v>
      </c>
      <c r="AE131" s="41">
        <v>1.0752701</v>
      </c>
      <c r="AF131" s="41">
        <v>1.0590259</v>
      </c>
      <c r="AG131" s="41">
        <v>1.1205939599999999</v>
      </c>
      <c r="AH131" s="41">
        <v>0.92074766000000008</v>
      </c>
      <c r="AI131" s="36">
        <f t="shared" si="341"/>
        <v>5.36176516</v>
      </c>
      <c r="AJ131" s="41"/>
      <c r="AK131" s="41"/>
      <c r="AL131" s="41"/>
      <c r="AM131" s="41"/>
      <c r="AN131" s="41"/>
      <c r="AO131" s="36">
        <f t="shared" si="342"/>
        <v>0</v>
      </c>
      <c r="AP131" s="41"/>
      <c r="AQ131" s="41"/>
      <c r="AR131" s="41"/>
      <c r="AS131" s="41"/>
      <c r="AT131" s="41"/>
      <c r="AU131" s="36">
        <f t="shared" si="343"/>
        <v>0</v>
      </c>
      <c r="AV131" s="41"/>
      <c r="AW131" s="41"/>
      <c r="AX131" s="41"/>
      <c r="AY131" s="41"/>
      <c r="AZ131" s="41"/>
      <c r="BA131" s="36">
        <f t="shared" si="344"/>
        <v>0</v>
      </c>
      <c r="BB131" s="36">
        <f t="shared" si="345"/>
        <v>5.36176516</v>
      </c>
      <c r="BC131" s="67">
        <f t="shared" si="361"/>
        <v>7.6628640902887926E-4</v>
      </c>
      <c r="BD131" s="35"/>
      <c r="BE131" s="41">
        <v>0.89615856999999999</v>
      </c>
      <c r="BF131" s="41">
        <v>0.863788</v>
      </c>
      <c r="BG131" s="41">
        <v>0.91593999999999998</v>
      </c>
      <c r="BH131" s="41">
        <v>0.88240200000000002</v>
      </c>
      <c r="BI131" s="41">
        <v>0.94431200000000004</v>
      </c>
      <c r="BJ131" s="41"/>
      <c r="BK131" s="36">
        <f t="shared" si="307"/>
        <v>4.5026005700000002</v>
      </c>
      <c r="BL131" s="41"/>
      <c r="BM131" s="41"/>
      <c r="BN131" s="41"/>
      <c r="BO131" s="41"/>
      <c r="BP131" s="41"/>
      <c r="BQ131" s="36">
        <f t="shared" si="308"/>
        <v>0</v>
      </c>
      <c r="BR131" s="41"/>
      <c r="BS131" s="41"/>
      <c r="BT131" s="41"/>
      <c r="BU131" s="41"/>
      <c r="BV131" s="41"/>
      <c r="BW131" s="36">
        <f t="shared" si="346"/>
        <v>0</v>
      </c>
      <c r="BX131" s="41"/>
      <c r="BY131" s="36">
        <f t="shared" si="309"/>
        <v>0</v>
      </c>
      <c r="BZ131" s="41"/>
      <c r="CA131" s="41"/>
      <c r="CB131" s="41"/>
      <c r="CC131" s="41"/>
      <c r="CD131" s="41"/>
      <c r="CE131" s="36">
        <f t="shared" si="310"/>
        <v>0</v>
      </c>
      <c r="CF131" s="36">
        <f t="shared" si="311"/>
        <v>4.5026005700000002</v>
      </c>
      <c r="CG131" s="67">
        <f t="shared" si="312"/>
        <v>4.1316205094747249E-4</v>
      </c>
      <c r="CH131" s="35"/>
      <c r="CI131" s="41">
        <v>1.17</v>
      </c>
      <c r="CJ131" s="41">
        <v>1.17</v>
      </c>
      <c r="CK131" s="41">
        <v>1.17</v>
      </c>
      <c r="CL131" s="41">
        <v>1.17</v>
      </c>
      <c r="CM131" s="41">
        <v>1.17</v>
      </c>
      <c r="CN131" s="41"/>
      <c r="CO131" s="36">
        <f t="shared" si="362"/>
        <v>5.85</v>
      </c>
      <c r="CP131" s="41"/>
      <c r="CQ131" s="41"/>
      <c r="CR131" s="41"/>
      <c r="CS131" s="41"/>
      <c r="CT131" s="41"/>
      <c r="CU131" s="41"/>
      <c r="CV131" s="36">
        <f t="shared" si="363"/>
        <v>0</v>
      </c>
      <c r="CW131" s="41"/>
      <c r="CX131" s="41"/>
      <c r="CY131" s="36">
        <f t="shared" si="315"/>
        <v>0</v>
      </c>
      <c r="CZ131" s="41"/>
      <c r="DA131" s="36">
        <f t="shared" si="316"/>
        <v>0</v>
      </c>
      <c r="DB131" s="41"/>
      <c r="DC131" s="41"/>
      <c r="DD131" s="41"/>
      <c r="DE131" s="41"/>
      <c r="DF131" s="41"/>
      <c r="DG131" s="36">
        <f t="shared" si="317"/>
        <v>0</v>
      </c>
      <c r="DH131" s="36">
        <f t="shared" si="318"/>
        <v>5.85</v>
      </c>
      <c r="DI131" s="67">
        <f t="shared" si="319"/>
        <v>6.2025526321821502E-4</v>
      </c>
      <c r="DJ131" s="35"/>
      <c r="DK131" s="41"/>
      <c r="DL131" s="41"/>
      <c r="DM131" s="41"/>
      <c r="DN131" s="41"/>
      <c r="DO131" s="41"/>
      <c r="DP131" s="36">
        <f t="shared" si="320"/>
        <v>0</v>
      </c>
      <c r="DQ131" s="41"/>
      <c r="DR131" s="41"/>
      <c r="DS131" s="41"/>
      <c r="DT131" s="41"/>
      <c r="DU131" s="41"/>
      <c r="DV131" s="41"/>
      <c r="DW131" s="41"/>
      <c r="DX131" s="41"/>
      <c r="DY131" s="41"/>
      <c r="DZ131" s="41"/>
      <c r="EA131" s="41"/>
      <c r="EB131" s="41"/>
      <c r="EC131" s="36">
        <f t="shared" si="321"/>
        <v>0</v>
      </c>
      <c r="ED131" s="36">
        <f t="shared" si="322"/>
        <v>0</v>
      </c>
      <c r="EE131" s="67" t="str">
        <f t="shared" si="323"/>
        <v/>
      </c>
      <c r="EF131" s="32"/>
    </row>
    <row r="132" spans="2:142" s="32" customFormat="1" x14ac:dyDescent="0.25">
      <c r="B132" s="42"/>
      <c r="C132" s="15" t="s">
        <v>128</v>
      </c>
      <c r="D132" s="1"/>
      <c r="E132" s="41"/>
      <c r="F132" s="41"/>
      <c r="G132" s="41"/>
      <c r="H132" s="41"/>
      <c r="I132" s="41"/>
      <c r="J132" s="41"/>
      <c r="K132" s="41"/>
      <c r="L132" s="41"/>
      <c r="M132" s="41"/>
      <c r="N132" s="41"/>
      <c r="O132" s="41"/>
      <c r="P132" s="36">
        <f t="shared" si="338"/>
        <v>0</v>
      </c>
      <c r="Q132" s="41"/>
      <c r="R132" s="41"/>
      <c r="S132" s="41"/>
      <c r="T132" s="36">
        <f t="shared" si="339"/>
        <v>0</v>
      </c>
      <c r="U132" s="41"/>
      <c r="V132" s="41"/>
      <c r="W132" s="41"/>
      <c r="X132" s="41"/>
      <c r="Y132" s="41"/>
      <c r="Z132" s="36">
        <f>SUM(U132:Y132)</f>
        <v>0</v>
      </c>
      <c r="AA132" s="36">
        <f t="shared" si="306"/>
        <v>0</v>
      </c>
      <c r="AB132" s="67" t="str">
        <f t="shared" si="360"/>
        <v/>
      </c>
      <c r="AC132" s="35"/>
      <c r="AD132" s="41"/>
      <c r="AE132" s="41"/>
      <c r="AF132" s="41"/>
      <c r="AG132" s="41"/>
      <c r="AH132" s="41"/>
      <c r="AI132" s="36">
        <f t="shared" si="341"/>
        <v>0</v>
      </c>
      <c r="AJ132" s="41"/>
      <c r="AK132" s="41"/>
      <c r="AL132" s="41"/>
      <c r="AM132" s="41"/>
      <c r="AN132" s="41"/>
      <c r="AO132" s="36">
        <f t="shared" si="342"/>
        <v>0</v>
      </c>
      <c r="AP132" s="41"/>
      <c r="AQ132" s="41"/>
      <c r="AR132" s="41"/>
      <c r="AS132" s="41"/>
      <c r="AT132" s="41"/>
      <c r="AU132" s="36">
        <f t="shared" si="343"/>
        <v>0</v>
      </c>
      <c r="AV132" s="41"/>
      <c r="AW132" s="41"/>
      <c r="AX132" s="41"/>
      <c r="AY132" s="41"/>
      <c r="AZ132" s="41"/>
      <c r="BA132" s="36">
        <f>SUM(AV132:AZ132)</f>
        <v>0</v>
      </c>
      <c r="BB132" s="36">
        <f>SUM(AI132,AO132,AU132,BA132)</f>
        <v>0</v>
      </c>
      <c r="BC132" s="67" t="str">
        <f t="shared" si="361"/>
        <v/>
      </c>
      <c r="BD132" s="35"/>
      <c r="BE132" s="41"/>
      <c r="BF132" s="41"/>
      <c r="BG132" s="41"/>
      <c r="BH132" s="41"/>
      <c r="BI132" s="41">
        <v>2.5000000000000001E-3</v>
      </c>
      <c r="BJ132" s="41"/>
      <c r="BK132" s="36">
        <f t="shared" si="307"/>
        <v>2.5000000000000001E-3</v>
      </c>
      <c r="BL132" s="41"/>
      <c r="BM132" s="41"/>
      <c r="BN132" s="41"/>
      <c r="BO132" s="41"/>
      <c r="BP132" s="41"/>
      <c r="BQ132" s="36">
        <f t="shared" si="308"/>
        <v>0</v>
      </c>
      <c r="BR132" s="41"/>
      <c r="BS132" s="41"/>
      <c r="BT132" s="41"/>
      <c r="BU132" s="41"/>
      <c r="BV132" s="41"/>
      <c r="BW132" s="36">
        <f t="shared" si="346"/>
        <v>0</v>
      </c>
      <c r="BX132" s="41"/>
      <c r="BY132" s="36">
        <f t="shared" si="309"/>
        <v>0</v>
      </c>
      <c r="BZ132" s="41"/>
      <c r="CA132" s="41"/>
      <c r="CB132" s="41"/>
      <c r="CC132" s="41"/>
      <c r="CD132" s="41"/>
      <c r="CE132" s="36">
        <f t="shared" si="310"/>
        <v>0</v>
      </c>
      <c r="CF132" s="36">
        <f t="shared" si="311"/>
        <v>2.5000000000000001E-3</v>
      </c>
      <c r="CG132" s="67">
        <f t="shared" si="312"/>
        <v>2.2940190037080753E-7</v>
      </c>
      <c r="CH132" s="35"/>
      <c r="CI132" s="41"/>
      <c r="CJ132" s="41"/>
      <c r="CK132" s="41"/>
      <c r="CL132" s="41"/>
      <c r="CM132" s="41"/>
      <c r="CN132" s="41"/>
      <c r="CO132" s="36">
        <f t="shared" si="362"/>
        <v>0</v>
      </c>
      <c r="CP132" s="41"/>
      <c r="CQ132" s="41"/>
      <c r="CR132" s="41"/>
      <c r="CS132" s="41"/>
      <c r="CT132" s="41"/>
      <c r="CU132" s="41"/>
      <c r="CV132" s="36">
        <f t="shared" si="363"/>
        <v>0</v>
      </c>
      <c r="CW132" s="41"/>
      <c r="CX132" s="41"/>
      <c r="CY132" s="36">
        <f t="shared" si="315"/>
        <v>0</v>
      </c>
      <c r="CZ132" s="41"/>
      <c r="DA132" s="36">
        <f t="shared" si="316"/>
        <v>0</v>
      </c>
      <c r="DB132" s="41"/>
      <c r="DC132" s="41"/>
      <c r="DD132" s="41"/>
      <c r="DE132" s="41"/>
      <c r="DF132" s="41"/>
      <c r="DG132" s="36">
        <f t="shared" si="317"/>
        <v>0</v>
      </c>
      <c r="DH132" s="36">
        <f t="shared" si="318"/>
        <v>0</v>
      </c>
      <c r="DI132" s="67" t="str">
        <f t="shared" si="319"/>
        <v/>
      </c>
      <c r="DJ132" s="35"/>
      <c r="DK132" s="41"/>
      <c r="DL132" s="41"/>
      <c r="DM132" s="41"/>
      <c r="DN132" s="41"/>
      <c r="DO132" s="41"/>
      <c r="DP132" s="36">
        <f t="shared" si="320"/>
        <v>0</v>
      </c>
      <c r="DQ132" s="41"/>
      <c r="DR132" s="41"/>
      <c r="DS132" s="41"/>
      <c r="DT132" s="41"/>
      <c r="DU132" s="41"/>
      <c r="DV132" s="41"/>
      <c r="DW132" s="41"/>
      <c r="DX132" s="41"/>
      <c r="DY132" s="41"/>
      <c r="DZ132" s="41"/>
      <c r="EA132" s="41"/>
      <c r="EB132" s="41"/>
      <c r="EC132" s="36">
        <f t="shared" si="321"/>
        <v>0</v>
      </c>
      <c r="ED132" s="36">
        <f t="shared" si="322"/>
        <v>0</v>
      </c>
      <c r="EE132" s="67" t="str">
        <f t="shared" si="323"/>
        <v/>
      </c>
    </row>
    <row r="133" spans="2:142" s="32" customFormat="1" ht="15.75" customHeight="1" x14ac:dyDescent="0.25">
      <c r="B133" s="42"/>
      <c r="C133" s="15" t="s">
        <v>33</v>
      </c>
      <c r="D133" s="1"/>
      <c r="E133" s="41"/>
      <c r="F133" s="41"/>
      <c r="G133" s="41"/>
      <c r="H133" s="41"/>
      <c r="I133" s="41"/>
      <c r="J133" s="41"/>
      <c r="K133" s="41"/>
      <c r="L133" s="41"/>
      <c r="M133" s="41"/>
      <c r="N133" s="41"/>
      <c r="O133" s="41"/>
      <c r="P133" s="36">
        <f t="shared" si="338"/>
        <v>0</v>
      </c>
      <c r="Q133" s="41"/>
      <c r="R133" s="41"/>
      <c r="S133" s="41"/>
      <c r="T133" s="36">
        <f t="shared" si="339"/>
        <v>0</v>
      </c>
      <c r="U133" s="41"/>
      <c r="V133" s="41"/>
      <c r="W133" s="41"/>
      <c r="X133" s="41"/>
      <c r="Y133" s="41"/>
      <c r="Z133" s="36">
        <f t="shared" si="340"/>
        <v>0</v>
      </c>
      <c r="AA133" s="36">
        <f t="shared" si="306"/>
        <v>0</v>
      </c>
      <c r="AB133" s="67" t="str">
        <f t="shared" si="360"/>
        <v/>
      </c>
      <c r="AC133" s="35"/>
      <c r="AD133" s="41"/>
      <c r="AE133" s="41"/>
      <c r="AF133" s="41"/>
      <c r="AG133" s="41"/>
      <c r="AH133" s="41"/>
      <c r="AI133" s="36">
        <f t="shared" si="341"/>
        <v>0</v>
      </c>
      <c r="AJ133" s="41"/>
      <c r="AK133" s="41"/>
      <c r="AL133" s="41"/>
      <c r="AM133" s="41"/>
      <c r="AN133" s="41"/>
      <c r="AO133" s="36">
        <f t="shared" si="342"/>
        <v>0</v>
      </c>
      <c r="AP133" s="41"/>
      <c r="AQ133" s="41"/>
      <c r="AR133" s="41"/>
      <c r="AS133" s="41"/>
      <c r="AT133" s="41"/>
      <c r="AU133" s="36">
        <f t="shared" si="343"/>
        <v>0</v>
      </c>
      <c r="AV133" s="41"/>
      <c r="AW133" s="41"/>
      <c r="AX133" s="41"/>
      <c r="AY133" s="41"/>
      <c r="AZ133" s="41"/>
      <c r="BA133" s="36">
        <f t="shared" si="344"/>
        <v>0</v>
      </c>
      <c r="BB133" s="36">
        <f t="shared" si="345"/>
        <v>0</v>
      </c>
      <c r="BC133" s="67" t="str">
        <f t="shared" si="361"/>
        <v/>
      </c>
      <c r="BD133" s="35"/>
      <c r="BE133" s="41"/>
      <c r="BF133" s="41">
        <v>0.107821</v>
      </c>
      <c r="BG133" s="41">
        <v>0.18451200000000001</v>
      </c>
      <c r="BH133" s="41">
        <v>0.16945199999999999</v>
      </c>
      <c r="BI133" s="41">
        <v>0.87061499999999992</v>
      </c>
      <c r="BJ133" s="41"/>
      <c r="BK133" s="36">
        <f t="shared" si="307"/>
        <v>1.3323999999999998</v>
      </c>
      <c r="BL133" s="41"/>
      <c r="BM133" s="41"/>
      <c r="BN133" s="41"/>
      <c r="BO133" s="41"/>
      <c r="BP133" s="41"/>
      <c r="BQ133" s="36">
        <f t="shared" si="308"/>
        <v>0</v>
      </c>
      <c r="BR133" s="41"/>
      <c r="BS133" s="41"/>
      <c r="BT133" s="41"/>
      <c r="BU133" s="41"/>
      <c r="BV133" s="41"/>
      <c r="BW133" s="36">
        <f t="shared" si="346"/>
        <v>0</v>
      </c>
      <c r="BX133" s="41">
        <v>5.8500000000000003E-2</v>
      </c>
      <c r="BY133" s="36">
        <f t="shared" si="309"/>
        <v>5.8500000000000003E-2</v>
      </c>
      <c r="BZ133" s="41"/>
      <c r="CA133" s="41"/>
      <c r="CB133" s="41"/>
      <c r="CC133" s="41"/>
      <c r="CD133" s="41"/>
      <c r="CE133" s="36">
        <f t="shared" si="310"/>
        <v>0</v>
      </c>
      <c r="CF133" s="36">
        <f t="shared" si="311"/>
        <v>1.3908999999999998</v>
      </c>
      <c r="CG133" s="67">
        <f t="shared" si="312"/>
        <v>1.2763004129030247E-4</v>
      </c>
      <c r="CH133" s="35"/>
      <c r="CI133" s="41"/>
      <c r="CJ133" s="41"/>
      <c r="CK133" s="41"/>
      <c r="CL133" s="41"/>
      <c r="CM133" s="41"/>
      <c r="CN133" s="41">
        <v>0.70199999999999996</v>
      </c>
      <c r="CO133" s="36">
        <f t="shared" si="362"/>
        <v>0.70199999999999996</v>
      </c>
      <c r="CP133" s="41"/>
      <c r="CQ133" s="41"/>
      <c r="CR133" s="41"/>
      <c r="CS133" s="41"/>
      <c r="CT133" s="41"/>
      <c r="CU133" s="41"/>
      <c r="CV133" s="36">
        <f t="shared" si="363"/>
        <v>0</v>
      </c>
      <c r="CW133" s="41"/>
      <c r="CX133" s="41"/>
      <c r="CY133" s="36">
        <f t="shared" si="315"/>
        <v>0</v>
      </c>
      <c r="CZ133" s="41"/>
      <c r="DA133" s="36">
        <f t="shared" si="316"/>
        <v>0</v>
      </c>
      <c r="DB133" s="41"/>
      <c r="DC133" s="41"/>
      <c r="DD133" s="41"/>
      <c r="DE133" s="41"/>
      <c r="DF133" s="41"/>
      <c r="DG133" s="36">
        <f t="shared" si="317"/>
        <v>0</v>
      </c>
      <c r="DH133" s="36">
        <f t="shared" si="318"/>
        <v>0.70199999999999996</v>
      </c>
      <c r="DI133" s="67">
        <f t="shared" si="319"/>
        <v>7.4430631586185807E-5</v>
      </c>
      <c r="DJ133" s="35"/>
      <c r="DK133" s="41"/>
      <c r="DL133" s="41"/>
      <c r="DM133" s="41"/>
      <c r="DN133" s="41"/>
      <c r="DO133" s="41"/>
      <c r="DP133" s="36">
        <f t="shared" si="320"/>
        <v>0</v>
      </c>
      <c r="DQ133" s="41"/>
      <c r="DR133" s="41"/>
      <c r="DS133" s="41"/>
      <c r="DT133" s="41"/>
      <c r="DU133" s="41"/>
      <c r="DV133" s="41"/>
      <c r="DW133" s="41"/>
      <c r="DX133" s="41"/>
      <c r="DY133" s="41"/>
      <c r="DZ133" s="41"/>
      <c r="EA133" s="41"/>
      <c r="EB133" s="41"/>
      <c r="EC133" s="36">
        <f t="shared" si="321"/>
        <v>0</v>
      </c>
      <c r="ED133" s="36">
        <f t="shared" si="322"/>
        <v>0</v>
      </c>
      <c r="EE133" s="67" t="str">
        <f t="shared" si="323"/>
        <v/>
      </c>
    </row>
    <row r="134" spans="2:142" ht="15.75" customHeight="1" x14ac:dyDescent="0.25">
      <c r="B134" s="42"/>
      <c r="C134" s="15" t="s">
        <v>34</v>
      </c>
      <c r="D134" s="1"/>
      <c r="E134" s="41"/>
      <c r="F134" s="41">
        <v>24.060334999999998</v>
      </c>
      <c r="G134" s="41">
        <v>13.375171999999999</v>
      </c>
      <c r="H134" s="41">
        <v>16.492642</v>
      </c>
      <c r="I134" s="41">
        <v>17.329865999999999</v>
      </c>
      <c r="J134" s="41">
        <v>15.859413999999999</v>
      </c>
      <c r="K134" s="41"/>
      <c r="L134" s="41">
        <v>33.547469</v>
      </c>
      <c r="M134" s="41">
        <v>38.884999999999998</v>
      </c>
      <c r="N134" s="41">
        <v>31.20579</v>
      </c>
      <c r="O134" s="41">
        <v>25.111384999999999</v>
      </c>
      <c r="P134" s="36">
        <f t="shared" si="338"/>
        <v>215.867073</v>
      </c>
      <c r="Q134" s="41"/>
      <c r="R134" s="41"/>
      <c r="S134" s="41"/>
      <c r="T134" s="36">
        <f t="shared" si="339"/>
        <v>0</v>
      </c>
      <c r="U134" s="41">
        <v>13.28419943648508</v>
      </c>
      <c r="V134" s="41">
        <v>10.841766136720519</v>
      </c>
      <c r="W134" s="41">
        <v>6.9019233304204386</v>
      </c>
      <c r="X134" s="41">
        <v>8.3547412311859777</v>
      </c>
      <c r="Y134" s="41">
        <v>8.1009044532099281</v>
      </c>
      <c r="Z134" s="36">
        <f t="shared" si="340"/>
        <v>47.483534588021939</v>
      </c>
      <c r="AA134" s="36">
        <f t="shared" si="306"/>
        <v>263.35060758802194</v>
      </c>
      <c r="AB134" s="67">
        <f t="shared" si="360"/>
        <v>5.0782618265081715E-2</v>
      </c>
      <c r="AC134" s="33"/>
      <c r="AD134" s="41">
        <v>26.326000000000001</v>
      </c>
      <c r="AE134" s="41">
        <v>14.2065</v>
      </c>
      <c r="AF134" s="41">
        <v>34.427500000000002</v>
      </c>
      <c r="AG134" s="41">
        <v>39.8048</v>
      </c>
      <c r="AH134" s="41">
        <v>33.945599999999999</v>
      </c>
      <c r="AI134" s="36">
        <f t="shared" si="341"/>
        <v>148.71039999999999</v>
      </c>
      <c r="AJ134" s="41"/>
      <c r="AK134" s="41"/>
      <c r="AL134" s="41"/>
      <c r="AM134" s="41"/>
      <c r="AN134" s="41"/>
      <c r="AO134" s="36">
        <f t="shared" si="342"/>
        <v>0</v>
      </c>
      <c r="AP134" s="41"/>
      <c r="AQ134" s="41"/>
      <c r="AR134" s="41"/>
      <c r="AS134" s="41"/>
      <c r="AT134" s="41"/>
      <c r="AU134" s="36">
        <f t="shared" si="343"/>
        <v>0</v>
      </c>
      <c r="AV134" s="41">
        <v>6.9737535192080644</v>
      </c>
      <c r="AW134" s="41">
        <v>2.324584506402688</v>
      </c>
      <c r="AX134" s="41">
        <v>4.649169012805376</v>
      </c>
      <c r="AY134" s="41">
        <v>0</v>
      </c>
      <c r="AZ134" s="41">
        <v>0</v>
      </c>
      <c r="BA134" s="36">
        <f t="shared" si="344"/>
        <v>13.947507038416127</v>
      </c>
      <c r="BB134" s="36">
        <f t="shared" si="345"/>
        <v>162.65790703841611</v>
      </c>
      <c r="BC134" s="67">
        <f t="shared" si="361"/>
        <v>2.3246550299234132E-2</v>
      </c>
      <c r="BD134" s="33"/>
      <c r="BE134" s="41">
        <v>38.309967</v>
      </c>
      <c r="BF134" s="41">
        <v>57.477017575793695</v>
      </c>
      <c r="BG134" s="41">
        <v>43.667840062499998</v>
      </c>
      <c r="BH134" s="41">
        <v>42.960478124999995</v>
      </c>
      <c r="BI134" s="41">
        <v>28.1911025</v>
      </c>
      <c r="BJ134" s="41"/>
      <c r="BK134" s="36">
        <f t="shared" si="307"/>
        <v>210.60640526329371</v>
      </c>
      <c r="BL134" s="41"/>
      <c r="BM134" s="41">
        <v>1.8567011100000002</v>
      </c>
      <c r="BN134" s="41">
        <v>2.7033181799999997</v>
      </c>
      <c r="BO134" s="41">
        <v>4.0551141200000007</v>
      </c>
      <c r="BP134" s="41">
        <v>2.8897024</v>
      </c>
      <c r="BQ134" s="36">
        <f t="shared" si="308"/>
        <v>11.504835809999999</v>
      </c>
      <c r="BR134" s="41"/>
      <c r="BS134" s="41"/>
      <c r="BT134" s="41"/>
      <c r="BU134" s="41"/>
      <c r="BV134" s="41"/>
      <c r="BW134" s="36">
        <f t="shared" si="346"/>
        <v>0</v>
      </c>
      <c r="BX134" s="41">
        <v>4.3875000000000002</v>
      </c>
      <c r="BY134" s="36">
        <f t="shared" si="309"/>
        <v>4.3875000000000002</v>
      </c>
      <c r="BZ134" s="41">
        <v>0.60923564586494705</v>
      </c>
      <c r="CA134" s="41">
        <v>5.6105789102521753</v>
      </c>
      <c r="CB134" s="41">
        <v>19.562046828989551</v>
      </c>
      <c r="CC134" s="41">
        <v>24.38410201096967</v>
      </c>
      <c r="CD134" s="41">
        <v>23.05706538425402</v>
      </c>
      <c r="CE134" s="36">
        <f t="shared" si="310"/>
        <v>73.223028780330367</v>
      </c>
      <c r="CF134" s="36">
        <f t="shared" si="311"/>
        <v>299.72176985362404</v>
      </c>
      <c r="CG134" s="67">
        <f t="shared" si="312"/>
        <v>2.7502697434769265E-2</v>
      </c>
      <c r="CH134" s="33"/>
      <c r="CI134" s="41">
        <v>11.7</v>
      </c>
      <c r="CJ134" s="41">
        <v>11.7</v>
      </c>
      <c r="CK134" s="41">
        <v>11.7</v>
      </c>
      <c r="CL134" s="41">
        <v>11.7</v>
      </c>
      <c r="CM134" s="41">
        <v>11.7</v>
      </c>
      <c r="CN134" s="41"/>
      <c r="CO134" s="36">
        <f t="shared" si="362"/>
        <v>58.5</v>
      </c>
      <c r="CP134" s="41">
        <v>5.85</v>
      </c>
      <c r="CQ134" s="41">
        <v>5.85</v>
      </c>
      <c r="CR134" s="41">
        <v>5.85</v>
      </c>
      <c r="CS134" s="41">
        <v>5.85</v>
      </c>
      <c r="CT134" s="41">
        <v>5.85</v>
      </c>
      <c r="CU134" s="41"/>
      <c r="CV134" s="36">
        <f t="shared" si="363"/>
        <v>29.25</v>
      </c>
      <c r="CW134" s="41">
        <v>1.4624999999999999</v>
      </c>
      <c r="CX134" s="41"/>
      <c r="CY134" s="36">
        <f t="shared" si="315"/>
        <v>1.4624999999999999</v>
      </c>
      <c r="CZ134" s="41"/>
      <c r="DA134" s="36">
        <f t="shared" si="316"/>
        <v>0</v>
      </c>
      <c r="DB134" s="41">
        <v>46.6</v>
      </c>
      <c r="DC134" s="41">
        <v>46.6</v>
      </c>
      <c r="DD134" s="41">
        <v>46.6</v>
      </c>
      <c r="DE134" s="41">
        <v>46.6</v>
      </c>
      <c r="DF134" s="41">
        <v>46.934289813486394</v>
      </c>
      <c r="DG134" s="36">
        <f t="shared" si="317"/>
        <v>233.33428981348641</v>
      </c>
      <c r="DH134" s="36">
        <f t="shared" si="318"/>
        <v>322.54678981348638</v>
      </c>
      <c r="DI134" s="67">
        <f t="shared" si="319"/>
        <v>3.4198520344607568E-2</v>
      </c>
      <c r="DJ134" s="33"/>
      <c r="DK134" s="41"/>
      <c r="DL134" s="41"/>
      <c r="DM134" s="41"/>
      <c r="DN134" s="41"/>
      <c r="DO134" s="41"/>
      <c r="DP134" s="36">
        <f t="shared" si="320"/>
        <v>0</v>
      </c>
      <c r="DQ134" s="41">
        <v>0</v>
      </c>
      <c r="DR134" s="41">
        <v>0</v>
      </c>
      <c r="DS134" s="41">
        <v>0</v>
      </c>
      <c r="DT134" s="41">
        <v>0</v>
      </c>
      <c r="DU134" s="41">
        <v>0</v>
      </c>
      <c r="DV134" s="41"/>
      <c r="DW134" s="41"/>
      <c r="DX134" s="41"/>
      <c r="DY134" s="41"/>
      <c r="DZ134" s="41"/>
      <c r="EA134" s="41"/>
      <c r="EB134" s="41"/>
      <c r="EC134" s="36">
        <f t="shared" si="321"/>
        <v>0</v>
      </c>
      <c r="ED134" s="36">
        <f t="shared" si="322"/>
        <v>0</v>
      </c>
      <c r="EE134" s="67" t="str">
        <f t="shared" si="323"/>
        <v/>
      </c>
      <c r="EF134" s="32"/>
    </row>
    <row r="135" spans="2:142" s="32" customFormat="1" x14ac:dyDescent="0.25">
      <c r="B135" s="42"/>
      <c r="C135" s="15" t="s">
        <v>137</v>
      </c>
      <c r="D135" s="1"/>
      <c r="E135" s="41"/>
      <c r="F135" s="41"/>
      <c r="G135" s="41"/>
      <c r="H135" s="41"/>
      <c r="I135" s="41"/>
      <c r="J135" s="41"/>
      <c r="K135" s="41"/>
      <c r="L135" s="41"/>
      <c r="M135" s="41"/>
      <c r="N135" s="41"/>
      <c r="O135" s="41"/>
      <c r="P135" s="36">
        <f t="shared" si="338"/>
        <v>0</v>
      </c>
      <c r="Q135" s="41"/>
      <c r="R135" s="41"/>
      <c r="S135" s="41"/>
      <c r="T135" s="36">
        <f t="shared" si="339"/>
        <v>0</v>
      </c>
      <c r="U135" s="41"/>
      <c r="V135" s="41"/>
      <c r="W135" s="41"/>
      <c r="X135" s="41"/>
      <c r="Y135" s="41"/>
      <c r="Z135" s="36">
        <f>SUM(U135:Y135)</f>
        <v>0</v>
      </c>
      <c r="AA135" s="36">
        <f t="shared" si="306"/>
        <v>0</v>
      </c>
      <c r="AB135" s="67" t="str">
        <f>IF(AA135=0,"",AA135/$AA$87)</f>
        <v/>
      </c>
      <c r="AC135" s="35"/>
      <c r="AD135" s="41"/>
      <c r="AE135" s="41"/>
      <c r="AF135" s="41"/>
      <c r="AG135" s="41"/>
      <c r="AH135" s="41"/>
      <c r="AI135" s="36">
        <f t="shared" si="341"/>
        <v>0</v>
      </c>
      <c r="AJ135" s="41"/>
      <c r="AK135" s="41"/>
      <c r="AL135" s="41"/>
      <c r="AM135" s="41"/>
      <c r="AN135" s="41"/>
      <c r="AO135" s="36">
        <f t="shared" si="342"/>
        <v>0</v>
      </c>
      <c r="AP135" s="41"/>
      <c r="AQ135" s="41"/>
      <c r="AR135" s="41"/>
      <c r="AS135" s="41"/>
      <c r="AT135" s="41"/>
      <c r="AU135" s="36">
        <f t="shared" si="343"/>
        <v>0</v>
      </c>
      <c r="AV135" s="41"/>
      <c r="AW135" s="41"/>
      <c r="AX135" s="41"/>
      <c r="AY135" s="41"/>
      <c r="AZ135" s="41"/>
      <c r="BA135" s="36">
        <f>SUM(AV135:AZ135)</f>
        <v>0</v>
      </c>
      <c r="BB135" s="36">
        <f>SUM(AI135,AO135,AU135,BA135)</f>
        <v>0</v>
      </c>
      <c r="BC135" s="67" t="str">
        <f>IF(BB135=0,"",BB135/$BB$87)</f>
        <v/>
      </c>
      <c r="BD135" s="35"/>
      <c r="BE135" s="41"/>
      <c r="BF135" s="41"/>
      <c r="BG135" s="41"/>
      <c r="BH135" s="41"/>
      <c r="BI135" s="41"/>
      <c r="BJ135" s="41"/>
      <c r="BK135" s="36">
        <f t="shared" si="307"/>
        <v>0</v>
      </c>
      <c r="BL135" s="41"/>
      <c r="BM135" s="41"/>
      <c r="BN135" s="41"/>
      <c r="BO135" s="41"/>
      <c r="BP135" s="41"/>
      <c r="BQ135" s="36">
        <f t="shared" si="308"/>
        <v>0</v>
      </c>
      <c r="BR135" s="41"/>
      <c r="BS135" s="41"/>
      <c r="BT135" s="41"/>
      <c r="BU135" s="41"/>
      <c r="BV135" s="41"/>
      <c r="BW135" s="36">
        <f t="shared" si="346"/>
        <v>0</v>
      </c>
      <c r="BX135" s="41">
        <v>3.4649999999999999</v>
      </c>
      <c r="BY135" s="36">
        <f t="shared" si="309"/>
        <v>3.4649999999999999</v>
      </c>
      <c r="BZ135" s="41"/>
      <c r="CA135" s="41"/>
      <c r="CB135" s="41"/>
      <c r="CC135" s="41"/>
      <c r="CD135" s="41"/>
      <c r="CE135" s="36">
        <f t="shared" si="310"/>
        <v>0</v>
      </c>
      <c r="CF135" s="36">
        <f t="shared" si="311"/>
        <v>3.4649999999999999</v>
      </c>
      <c r="CG135" s="67">
        <f t="shared" si="312"/>
        <v>3.1795103391393922E-4</v>
      </c>
      <c r="CH135" s="35"/>
      <c r="CI135" s="41"/>
      <c r="CJ135" s="41"/>
      <c r="CK135" s="41"/>
      <c r="CL135" s="41"/>
      <c r="CM135" s="41"/>
      <c r="CN135" s="41"/>
      <c r="CO135" s="36">
        <f t="shared" si="362"/>
        <v>0</v>
      </c>
      <c r="CP135" s="41"/>
      <c r="CQ135" s="41"/>
      <c r="CR135" s="41"/>
      <c r="CS135" s="41"/>
      <c r="CT135" s="41"/>
      <c r="CU135" s="41"/>
      <c r="CV135" s="36">
        <f t="shared" si="363"/>
        <v>0</v>
      </c>
      <c r="CW135" s="41">
        <v>1.155</v>
      </c>
      <c r="CX135" s="41"/>
      <c r="CY135" s="36">
        <f t="shared" si="315"/>
        <v>1.155</v>
      </c>
      <c r="CZ135" s="41"/>
      <c r="DA135" s="36">
        <f t="shared" si="316"/>
        <v>0</v>
      </c>
      <c r="DB135" s="41"/>
      <c r="DC135" s="41"/>
      <c r="DD135" s="41"/>
      <c r="DE135" s="41"/>
      <c r="DF135" s="41"/>
      <c r="DG135" s="36">
        <f t="shared" si="317"/>
        <v>0</v>
      </c>
      <c r="DH135" s="36">
        <f t="shared" si="318"/>
        <v>1.155</v>
      </c>
      <c r="DI135" s="67">
        <f t="shared" si="319"/>
        <v>1.2246065453282707E-4</v>
      </c>
      <c r="DJ135" s="35"/>
      <c r="DK135" s="41"/>
      <c r="DL135" s="41"/>
      <c r="DM135" s="41"/>
      <c r="DN135" s="41"/>
      <c r="DO135" s="41"/>
      <c r="DP135" s="36">
        <f t="shared" si="320"/>
        <v>0</v>
      </c>
      <c r="DQ135" s="41"/>
      <c r="DR135" s="41"/>
      <c r="DS135" s="41"/>
      <c r="DT135" s="41"/>
      <c r="DU135" s="41"/>
      <c r="DV135" s="41"/>
      <c r="DW135" s="41"/>
      <c r="DX135" s="41"/>
      <c r="DY135" s="41"/>
      <c r="DZ135" s="41"/>
      <c r="EA135" s="41"/>
      <c r="EB135" s="41"/>
      <c r="EC135" s="36">
        <f t="shared" si="321"/>
        <v>0</v>
      </c>
      <c r="ED135" s="36">
        <f t="shared" si="322"/>
        <v>0</v>
      </c>
      <c r="EE135" s="67" t="str">
        <f t="shared" si="323"/>
        <v/>
      </c>
    </row>
    <row r="136" spans="2:142" s="32" customFormat="1" x14ac:dyDescent="0.25">
      <c r="B136" s="42"/>
      <c r="C136" s="15" t="s">
        <v>169</v>
      </c>
      <c r="D136" s="1"/>
      <c r="E136" s="41"/>
      <c r="F136" s="41"/>
      <c r="G136" s="41"/>
      <c r="H136" s="41"/>
      <c r="I136" s="41"/>
      <c r="J136" s="41"/>
      <c r="K136" s="41"/>
      <c r="L136" s="41"/>
      <c r="M136" s="41"/>
      <c r="N136" s="41"/>
      <c r="O136" s="41"/>
      <c r="P136" s="36">
        <f t="shared" ref="P136" si="364">SUM(E136:O136)</f>
        <v>0</v>
      </c>
      <c r="Q136" s="41"/>
      <c r="R136" s="41"/>
      <c r="S136" s="41"/>
      <c r="T136" s="36">
        <f t="shared" ref="T136" si="365">SUM(Q136:S136)</f>
        <v>0</v>
      </c>
      <c r="U136" s="41"/>
      <c r="V136" s="41"/>
      <c r="W136" s="41"/>
      <c r="X136" s="41"/>
      <c r="Y136" s="41"/>
      <c r="Z136" s="36">
        <f>SUM(U136:Y136)</f>
        <v>0</v>
      </c>
      <c r="AA136" s="36">
        <f t="shared" ref="AA136" si="366">SUM(P136,T136,Z136)</f>
        <v>0</v>
      </c>
      <c r="AB136" s="67" t="str">
        <f>IF(AA136=0,"",AA136/$AA$87)</f>
        <v/>
      </c>
      <c r="AC136" s="35"/>
      <c r="AD136" s="41"/>
      <c r="AE136" s="41"/>
      <c r="AF136" s="41"/>
      <c r="AG136" s="41"/>
      <c r="AH136" s="41"/>
      <c r="AI136" s="36">
        <f t="shared" ref="AI136" si="367">SUM(AD136:AH136)</f>
        <v>0</v>
      </c>
      <c r="AJ136" s="41"/>
      <c r="AK136" s="41"/>
      <c r="AL136" s="41"/>
      <c r="AM136" s="41"/>
      <c r="AN136" s="41"/>
      <c r="AO136" s="36">
        <f t="shared" ref="AO136" si="368">SUM(AJ136:AN136)</f>
        <v>0</v>
      </c>
      <c r="AP136" s="41"/>
      <c r="AQ136" s="41"/>
      <c r="AR136" s="41"/>
      <c r="AS136" s="41"/>
      <c r="AT136" s="41"/>
      <c r="AU136" s="36">
        <f t="shared" ref="AU136" si="369">SUM(AP136:AT136)</f>
        <v>0</v>
      </c>
      <c r="AV136" s="41"/>
      <c r="AW136" s="41"/>
      <c r="AX136" s="41"/>
      <c r="AY136" s="41"/>
      <c r="AZ136" s="41"/>
      <c r="BA136" s="36">
        <f>SUM(AV136:AZ136)</f>
        <v>0</v>
      </c>
      <c r="BB136" s="36">
        <f>SUM(AI136,AO136,AU136,BA136)</f>
        <v>0</v>
      </c>
      <c r="BC136" s="67" t="str">
        <f>IF(BB136=0,"",BB136/$BB$87)</f>
        <v/>
      </c>
      <c r="BD136" s="35"/>
      <c r="BE136" s="41"/>
      <c r="BF136" s="41"/>
      <c r="BG136" s="41"/>
      <c r="BH136" s="41"/>
      <c r="BI136" s="41"/>
      <c r="BJ136" s="41"/>
      <c r="BK136" s="36">
        <f t="shared" ref="BK136" si="370">SUM(BE136:BJ136)</f>
        <v>0</v>
      </c>
      <c r="BL136" s="41"/>
      <c r="BM136" s="41"/>
      <c r="BN136" s="41"/>
      <c r="BO136" s="41"/>
      <c r="BP136" s="41"/>
      <c r="BQ136" s="36">
        <f t="shared" ref="BQ136" si="371">SUM(BL136:BP136)</f>
        <v>0</v>
      </c>
      <c r="BR136" s="41"/>
      <c r="BS136" s="41"/>
      <c r="BT136" s="41"/>
      <c r="BU136" s="41"/>
      <c r="BV136" s="41"/>
      <c r="BW136" s="36">
        <f t="shared" ref="BW136" si="372">SUM(BR136:BV136)</f>
        <v>0</v>
      </c>
      <c r="BX136" s="41"/>
      <c r="BY136" s="36">
        <f t="shared" ref="BY136" si="373">SUM(BX136)</f>
        <v>0</v>
      </c>
      <c r="BZ136" s="41"/>
      <c r="CA136" s="41"/>
      <c r="CB136" s="41"/>
      <c r="CC136" s="41"/>
      <c r="CD136" s="41"/>
      <c r="CE136" s="36">
        <f t="shared" ref="CE136" si="374">SUM(BZ136:CD136)</f>
        <v>0</v>
      </c>
      <c r="CF136" s="36">
        <f t="shared" ref="CF136" si="375">SUM(BK136,BQ136,BW136,CE136,BY136)</f>
        <v>0</v>
      </c>
      <c r="CG136" s="67" t="str">
        <f t="shared" si="312"/>
        <v/>
      </c>
      <c r="CH136" s="35"/>
      <c r="CI136" s="41"/>
      <c r="CJ136" s="41"/>
      <c r="CK136" s="41"/>
      <c r="CL136" s="41"/>
      <c r="CM136" s="41"/>
      <c r="CN136" s="41">
        <v>1</v>
      </c>
      <c r="CO136" s="36">
        <f t="shared" ref="CO136" si="376">SUM(CI136:CN136)</f>
        <v>1</v>
      </c>
      <c r="CP136" s="41"/>
      <c r="CQ136" s="41"/>
      <c r="CR136" s="41"/>
      <c r="CS136" s="41"/>
      <c r="CT136" s="41"/>
      <c r="CU136" s="41"/>
      <c r="CV136" s="36">
        <f t="shared" ref="CV136" si="377">SUM(CP136:CU136)</f>
        <v>0</v>
      </c>
      <c r="CW136" s="41"/>
      <c r="CX136" s="41"/>
      <c r="CY136" s="36">
        <f t="shared" ref="CY136" si="378">SUM(CW136:CX136)</f>
        <v>0</v>
      </c>
      <c r="CZ136" s="41"/>
      <c r="DA136" s="36">
        <f t="shared" ref="DA136" si="379">SUM(CZ136:CZ136)</f>
        <v>0</v>
      </c>
      <c r="DB136" s="41"/>
      <c r="DC136" s="41"/>
      <c r="DD136" s="41"/>
      <c r="DE136" s="41"/>
      <c r="DF136" s="41"/>
      <c r="DG136" s="36">
        <f t="shared" ref="DG136" si="380">SUM(DB136:DF136)</f>
        <v>0</v>
      </c>
      <c r="DH136" s="36">
        <f t="shared" ref="DH136" si="381">SUM(CO136,CV136,CY136,DG136,DA136)</f>
        <v>1</v>
      </c>
      <c r="DI136" s="67">
        <f t="shared" si="319"/>
        <v>1.0602654072106241E-4</v>
      </c>
      <c r="DJ136" s="35"/>
      <c r="DK136" s="41"/>
      <c r="DL136" s="41"/>
      <c r="DM136" s="41"/>
      <c r="DN136" s="41"/>
      <c r="DO136" s="41"/>
      <c r="DP136" s="36">
        <f t="shared" ref="DP136" si="382">SUM(DK136:DO136)</f>
        <v>0</v>
      </c>
      <c r="DQ136" s="41"/>
      <c r="DR136" s="41"/>
      <c r="DS136" s="41"/>
      <c r="DT136" s="41"/>
      <c r="DU136" s="41"/>
      <c r="DV136" s="41"/>
      <c r="DW136" s="41"/>
      <c r="DX136" s="41"/>
      <c r="DY136" s="41"/>
      <c r="DZ136" s="41"/>
      <c r="EA136" s="41"/>
      <c r="EB136" s="41"/>
      <c r="EC136" s="36">
        <f t="shared" ref="EC136" si="383">SUM(DQ136:EB136)</f>
        <v>0</v>
      </c>
      <c r="ED136" s="36">
        <f t="shared" ref="ED136" si="384">SUM(EC136,DP136)</f>
        <v>0</v>
      </c>
      <c r="EE136" s="67" t="str">
        <f t="shared" si="323"/>
        <v/>
      </c>
    </row>
    <row r="137" spans="2:142" ht="15.75" customHeight="1" x14ac:dyDescent="0.25">
      <c r="B137" s="42"/>
      <c r="C137" s="15" t="s">
        <v>35</v>
      </c>
      <c r="D137" s="1"/>
      <c r="E137" s="41"/>
      <c r="F137" s="41">
        <v>17.894690000000001</v>
      </c>
      <c r="G137" s="41">
        <v>21.325655999999999</v>
      </c>
      <c r="H137" s="41">
        <v>21.791087000000001</v>
      </c>
      <c r="I137" s="41">
        <v>40.924593000000002</v>
      </c>
      <c r="J137" s="41">
        <v>39.534593999999998</v>
      </c>
      <c r="K137" s="41">
        <v>67.379313999999994</v>
      </c>
      <c r="L137" s="41">
        <v>86.156761000000003</v>
      </c>
      <c r="M137" s="41">
        <v>65.449479999999994</v>
      </c>
      <c r="N137" s="41">
        <v>82.800325000000001</v>
      </c>
      <c r="O137" s="41">
        <v>76.483608040000007</v>
      </c>
      <c r="P137" s="36">
        <f t="shared" si="338"/>
        <v>519.74010804</v>
      </c>
      <c r="Q137" s="41"/>
      <c r="R137" s="41"/>
      <c r="S137" s="41">
        <v>0.26612174421684992</v>
      </c>
      <c r="T137" s="36">
        <f t="shared" si="339"/>
        <v>0.26612174421684992</v>
      </c>
      <c r="U137" s="41">
        <v>29.677466826190098</v>
      </c>
      <c r="V137" s="41">
        <v>24.220966901184159</v>
      </c>
      <c r="W137" s="41">
        <v>15.419190419024394</v>
      </c>
      <c r="X137" s="41">
        <v>18.664847431372944</v>
      </c>
      <c r="Y137" s="41">
        <v>18.097765267809429</v>
      </c>
      <c r="Z137" s="36">
        <f t="shared" si="340"/>
        <v>106.08023684558103</v>
      </c>
      <c r="AA137" s="36">
        <f t="shared" si="306"/>
        <v>626.08646662979788</v>
      </c>
      <c r="AB137" s="67">
        <f t="shared" ref="AB137:AB150" si="385">IF(AA137=0,"",AA137/$AA$188)</f>
        <v>0.12072996651495463</v>
      </c>
      <c r="AC137" s="33"/>
      <c r="AD137" s="41">
        <v>79.155139439999999</v>
      </c>
      <c r="AE137" s="41">
        <v>106.8762334</v>
      </c>
      <c r="AF137" s="41">
        <v>126.86237634</v>
      </c>
      <c r="AG137" s="41">
        <v>147.60507283053536</v>
      </c>
      <c r="AH137" s="41">
        <v>157.46568499999998</v>
      </c>
      <c r="AI137" s="36">
        <f t="shared" si="341"/>
        <v>617.96450701053539</v>
      </c>
      <c r="AJ137" s="41"/>
      <c r="AK137" s="41"/>
      <c r="AL137" s="41"/>
      <c r="AM137" s="41"/>
      <c r="AN137" s="41"/>
      <c r="AO137" s="36">
        <f t="shared" si="342"/>
        <v>0</v>
      </c>
      <c r="AP137" s="41">
        <v>8.8595957063900936</v>
      </c>
      <c r="AQ137" s="41">
        <v>16.981510800450828</v>
      </c>
      <c r="AR137" s="41">
        <v>12.08854385448738</v>
      </c>
      <c r="AS137" s="41">
        <v>4.6343797279899803</v>
      </c>
      <c r="AT137" s="41">
        <v>0.78726014876394146</v>
      </c>
      <c r="AU137" s="36">
        <f t="shared" si="343"/>
        <v>43.351290238082221</v>
      </c>
      <c r="AV137" s="41">
        <v>14.877340840977205</v>
      </c>
      <c r="AW137" s="41">
        <v>4.9591136136590688</v>
      </c>
      <c r="AX137" s="41">
        <v>9.9182272273181376</v>
      </c>
      <c r="AY137" s="41">
        <v>0</v>
      </c>
      <c r="AZ137" s="41">
        <v>0</v>
      </c>
      <c r="BA137" s="36">
        <f t="shared" si="344"/>
        <v>29.754681681954413</v>
      </c>
      <c r="BB137" s="36">
        <f t="shared" si="345"/>
        <v>691.07047893057199</v>
      </c>
      <c r="BC137" s="67">
        <f t="shared" ref="BC137:BC150" si="386">IF(BB137=0,"",BB137/$BB$188)</f>
        <v>9.8765593024513543E-2</v>
      </c>
      <c r="BD137" s="33"/>
      <c r="BE137" s="41">
        <v>139.66753800000001</v>
      </c>
      <c r="BF137" s="41">
        <v>159.4341574210714</v>
      </c>
      <c r="BG137" s="41">
        <v>144.67815609892858</v>
      </c>
      <c r="BH137" s="41">
        <v>161.43770882933225</v>
      </c>
      <c r="BI137" s="41">
        <v>164.81642147421587</v>
      </c>
      <c r="BJ137" s="41"/>
      <c r="BK137" s="36">
        <f t="shared" si="307"/>
        <v>770.03398182354817</v>
      </c>
      <c r="BL137" s="41"/>
      <c r="BM137" s="41"/>
      <c r="BN137" s="41"/>
      <c r="BO137" s="41"/>
      <c r="BP137" s="41"/>
      <c r="BQ137" s="36">
        <f t="shared" si="308"/>
        <v>0</v>
      </c>
      <c r="BR137" s="41">
        <v>0.13258801770093598</v>
      </c>
      <c r="BS137" s="41">
        <v>0</v>
      </c>
      <c r="BT137" s="41">
        <v>0</v>
      </c>
      <c r="BU137" s="41">
        <v>0</v>
      </c>
      <c r="BV137" s="41">
        <v>0</v>
      </c>
      <c r="BW137" s="36">
        <f t="shared" si="346"/>
        <v>0.13258801770093598</v>
      </c>
      <c r="BX137" s="41">
        <v>19.780000000000012</v>
      </c>
      <c r="BY137" s="36">
        <f t="shared" si="309"/>
        <v>19.780000000000012</v>
      </c>
      <c r="BZ137" s="41">
        <v>3.5479017023899901</v>
      </c>
      <c r="CA137" s="41">
        <v>3.1641872573334751</v>
      </c>
      <c r="CB137" s="41">
        <v>11.026948610843478</v>
      </c>
      <c r="CC137" s="41">
        <f>76.5140095773968-65.69998245</f>
        <v>10.814027127396812</v>
      </c>
      <c r="CD137" s="41">
        <f>213.389315671125-200.36460762</f>
        <v>13.024708051125003</v>
      </c>
      <c r="CE137" s="36">
        <f t="shared" si="310"/>
        <v>41.577772749088759</v>
      </c>
      <c r="CF137" s="36">
        <f t="shared" si="311"/>
        <v>831.52434259033794</v>
      </c>
      <c r="CG137" s="67">
        <f t="shared" si="312"/>
        <v>7.6301305757923973E-2</v>
      </c>
      <c r="CH137" s="33"/>
      <c r="CI137" s="41">
        <v>128.26645028624594</v>
      </c>
      <c r="CJ137" s="41">
        <v>127.48381256970333</v>
      </c>
      <c r="CK137" s="41">
        <v>133.1</v>
      </c>
      <c r="CL137" s="41">
        <v>133.1</v>
      </c>
      <c r="CM137" s="41">
        <v>133.1</v>
      </c>
      <c r="CN137" s="41"/>
      <c r="CO137" s="36">
        <f t="shared" si="362"/>
        <v>655.05026285594931</v>
      </c>
      <c r="CP137" s="41">
        <v>4.4000000000000004</v>
      </c>
      <c r="CQ137" s="41">
        <v>4.4000000000000004</v>
      </c>
      <c r="CR137" s="41">
        <v>4.4000000000000004</v>
      </c>
      <c r="CS137" s="41">
        <v>4.4000000000000004</v>
      </c>
      <c r="CT137" s="41">
        <v>4.4000000000000004</v>
      </c>
      <c r="CU137" s="41"/>
      <c r="CV137" s="36">
        <f t="shared" si="363"/>
        <v>22</v>
      </c>
      <c r="CW137" s="41">
        <v>4.51</v>
      </c>
      <c r="CX137" s="41"/>
      <c r="CY137" s="36">
        <f t="shared" si="315"/>
        <v>4.51</v>
      </c>
      <c r="CZ137" s="41"/>
      <c r="DA137" s="36">
        <f t="shared" si="316"/>
        <v>0</v>
      </c>
      <c r="DB137" s="41">
        <v>70.2</v>
      </c>
      <c r="DC137" s="41">
        <v>70.2</v>
      </c>
      <c r="DD137" s="41">
        <v>70.2</v>
      </c>
      <c r="DE137" s="41">
        <v>70.2</v>
      </c>
      <c r="DF137" s="41">
        <v>70.703586800573888</v>
      </c>
      <c r="DG137" s="36">
        <f t="shared" si="317"/>
        <v>351.50358680057388</v>
      </c>
      <c r="DH137" s="36">
        <f t="shared" si="318"/>
        <v>1033.0638496565232</v>
      </c>
      <c r="DI137" s="67">
        <f t="shared" si="319"/>
        <v>0.10953218632306484</v>
      </c>
      <c r="DJ137" s="33"/>
      <c r="DK137" s="41"/>
      <c r="DL137" s="41"/>
      <c r="DM137" s="41"/>
      <c r="DN137" s="41"/>
      <c r="DO137" s="41"/>
      <c r="DP137" s="36">
        <f t="shared" si="320"/>
        <v>0</v>
      </c>
      <c r="DQ137" s="41">
        <v>0</v>
      </c>
      <c r="DR137" s="41">
        <v>0</v>
      </c>
      <c r="DS137" s="41">
        <v>0</v>
      </c>
      <c r="DT137" s="41">
        <v>0</v>
      </c>
      <c r="DU137" s="41">
        <v>0</v>
      </c>
      <c r="DV137" s="41"/>
      <c r="DW137" s="41"/>
      <c r="DX137" s="41"/>
      <c r="DY137" s="41"/>
      <c r="DZ137" s="41"/>
      <c r="EA137" s="41"/>
      <c r="EB137" s="41"/>
      <c r="EC137" s="36">
        <f t="shared" si="321"/>
        <v>0</v>
      </c>
      <c r="ED137" s="36">
        <f t="shared" si="322"/>
        <v>0</v>
      </c>
      <c r="EE137" s="67" t="str">
        <f t="shared" si="323"/>
        <v/>
      </c>
      <c r="EF137" s="32"/>
      <c r="EH137" s="153"/>
      <c r="EJ137" s="155"/>
      <c r="EK137" s="156"/>
    </row>
    <row r="138" spans="2:142" s="32" customFormat="1" ht="15.75" customHeight="1" x14ac:dyDescent="0.25">
      <c r="B138" s="42"/>
      <c r="C138" s="15" t="s">
        <v>36</v>
      </c>
      <c r="D138" s="1"/>
      <c r="E138" s="41"/>
      <c r="F138" s="41"/>
      <c r="G138" s="41"/>
      <c r="H138" s="41"/>
      <c r="I138" s="41"/>
      <c r="J138" s="41"/>
      <c r="K138" s="41"/>
      <c r="L138" s="41"/>
      <c r="M138" s="41"/>
      <c r="N138" s="41"/>
      <c r="O138" s="41"/>
      <c r="P138" s="36">
        <f>SUM(E138:O138)</f>
        <v>0</v>
      </c>
      <c r="Q138" s="41"/>
      <c r="R138" s="41"/>
      <c r="S138" s="41"/>
      <c r="T138" s="36">
        <f>SUM(Q138:S138)</f>
        <v>0</v>
      </c>
      <c r="U138" s="41"/>
      <c r="V138" s="41"/>
      <c r="W138" s="41"/>
      <c r="X138" s="41"/>
      <c r="Y138" s="41"/>
      <c r="Z138" s="36">
        <f>SUM(U138:Y138)</f>
        <v>0</v>
      </c>
      <c r="AA138" s="36">
        <f t="shared" si="306"/>
        <v>0</v>
      </c>
      <c r="AB138" s="67" t="str">
        <f t="shared" si="385"/>
        <v/>
      </c>
      <c r="AC138" s="35"/>
      <c r="AD138" s="41"/>
      <c r="AE138" s="41"/>
      <c r="AF138" s="41"/>
      <c r="AG138" s="41"/>
      <c r="AH138" s="41">
        <v>0.6</v>
      </c>
      <c r="AI138" s="36">
        <f>SUM(AD138:AH138)</f>
        <v>0.6</v>
      </c>
      <c r="AJ138" s="41"/>
      <c r="AK138" s="41"/>
      <c r="AL138" s="41"/>
      <c r="AM138" s="41"/>
      <c r="AN138" s="41"/>
      <c r="AO138" s="36">
        <f>SUM(AJ138:AN138)</f>
        <v>0</v>
      </c>
      <c r="AP138" s="41"/>
      <c r="AQ138" s="41"/>
      <c r="AR138" s="41"/>
      <c r="AS138" s="41"/>
      <c r="AT138" s="41"/>
      <c r="AU138" s="36">
        <f>SUM(AP138:AT138)</f>
        <v>0</v>
      </c>
      <c r="AV138" s="41"/>
      <c r="AW138" s="41"/>
      <c r="AX138" s="41"/>
      <c r="AY138" s="41"/>
      <c r="AZ138" s="41"/>
      <c r="BA138" s="36">
        <f>SUM(AV138:AZ138)</f>
        <v>0</v>
      </c>
      <c r="BB138" s="36">
        <f>SUM(AI138,AO138,AU138,BA138)</f>
        <v>0.6</v>
      </c>
      <c r="BC138" s="67">
        <f t="shared" si="386"/>
        <v>8.5750090072450608E-5</v>
      </c>
      <c r="BD138" s="35"/>
      <c r="BE138" s="41"/>
      <c r="BF138" s="41">
        <v>0.6</v>
      </c>
      <c r="BG138" s="41">
        <v>0.6</v>
      </c>
      <c r="BH138" s="41">
        <v>0.6</v>
      </c>
      <c r="BI138" s="41">
        <v>0.6</v>
      </c>
      <c r="BJ138" s="41"/>
      <c r="BK138" s="36">
        <f t="shared" si="307"/>
        <v>2.4</v>
      </c>
      <c r="BL138" s="41"/>
      <c r="BM138" s="41"/>
      <c r="BN138" s="41"/>
      <c r="BO138" s="41"/>
      <c r="BP138" s="41"/>
      <c r="BQ138" s="36">
        <f t="shared" si="308"/>
        <v>0</v>
      </c>
      <c r="BR138" s="41"/>
      <c r="BS138" s="41"/>
      <c r="BT138" s="41"/>
      <c r="BU138" s="41"/>
      <c r="BV138" s="41"/>
      <c r="BW138" s="36">
        <f>SUM(BR138:BV138)</f>
        <v>0</v>
      </c>
      <c r="BX138" s="41"/>
      <c r="BY138" s="36">
        <f t="shared" si="309"/>
        <v>0</v>
      </c>
      <c r="BZ138" s="41"/>
      <c r="CA138" s="41"/>
      <c r="CB138" s="41"/>
      <c r="CC138" s="41"/>
      <c r="CD138" s="41"/>
      <c r="CE138" s="36">
        <f t="shared" si="310"/>
        <v>0</v>
      </c>
      <c r="CF138" s="36">
        <f t="shared" si="311"/>
        <v>2.4</v>
      </c>
      <c r="CG138" s="67">
        <f t="shared" si="312"/>
        <v>2.2022582435597522E-4</v>
      </c>
      <c r="CH138" s="35"/>
      <c r="CI138" s="41"/>
      <c r="CJ138" s="41"/>
      <c r="CK138" s="41"/>
      <c r="CL138" s="41"/>
      <c r="CM138" s="41"/>
      <c r="CN138" s="41"/>
      <c r="CO138" s="36">
        <f t="shared" si="362"/>
        <v>0</v>
      </c>
      <c r="CP138" s="41"/>
      <c r="CQ138" s="41"/>
      <c r="CR138" s="41"/>
      <c r="CS138" s="41"/>
      <c r="CT138" s="41"/>
      <c r="CU138" s="41"/>
      <c r="CV138" s="36">
        <f t="shared" si="363"/>
        <v>0</v>
      </c>
      <c r="CW138" s="41"/>
      <c r="CX138" s="41"/>
      <c r="CY138" s="36">
        <f t="shared" si="315"/>
        <v>0</v>
      </c>
      <c r="CZ138" s="41"/>
      <c r="DA138" s="36">
        <f t="shared" si="316"/>
        <v>0</v>
      </c>
      <c r="DB138" s="41"/>
      <c r="DC138" s="41"/>
      <c r="DD138" s="41"/>
      <c r="DE138" s="41"/>
      <c r="DF138" s="41"/>
      <c r="DG138" s="36">
        <f t="shared" si="317"/>
        <v>0</v>
      </c>
      <c r="DH138" s="36">
        <f t="shared" si="318"/>
        <v>0</v>
      </c>
      <c r="DI138" s="67" t="str">
        <f t="shared" si="319"/>
        <v/>
      </c>
      <c r="DJ138" s="35"/>
      <c r="DK138" s="41"/>
      <c r="DL138" s="41"/>
      <c r="DM138" s="41"/>
      <c r="DN138" s="41"/>
      <c r="DO138" s="41"/>
      <c r="DP138" s="36">
        <f t="shared" si="320"/>
        <v>0</v>
      </c>
      <c r="DQ138" s="41"/>
      <c r="DR138" s="41"/>
      <c r="DS138" s="41"/>
      <c r="DT138" s="41"/>
      <c r="DU138" s="41"/>
      <c r="DV138" s="41"/>
      <c r="DW138" s="41"/>
      <c r="DX138" s="41"/>
      <c r="DY138" s="41"/>
      <c r="DZ138" s="41"/>
      <c r="EA138" s="41"/>
      <c r="EB138" s="41"/>
      <c r="EC138" s="36">
        <f t="shared" si="321"/>
        <v>0</v>
      </c>
      <c r="ED138" s="36">
        <f t="shared" si="322"/>
        <v>0</v>
      </c>
      <c r="EE138" s="67" t="str">
        <f t="shared" si="323"/>
        <v/>
      </c>
    </row>
    <row r="139" spans="2:142" s="32" customFormat="1" x14ac:dyDescent="0.25">
      <c r="B139" s="42"/>
      <c r="C139" s="15" t="s">
        <v>120</v>
      </c>
      <c r="D139" s="1"/>
      <c r="E139" s="41"/>
      <c r="F139" s="41"/>
      <c r="G139" s="41"/>
      <c r="H139" s="41"/>
      <c r="I139" s="41"/>
      <c r="J139" s="41"/>
      <c r="K139" s="41"/>
      <c r="L139" s="41"/>
      <c r="M139" s="41"/>
      <c r="N139" s="41"/>
      <c r="O139" s="41"/>
      <c r="P139" s="36">
        <f t="shared" ref="P139" si="387">SUM(E139:O139)</f>
        <v>0</v>
      </c>
      <c r="Q139" s="41"/>
      <c r="R139" s="41"/>
      <c r="S139" s="41"/>
      <c r="T139" s="36">
        <f t="shared" ref="T139" si="388">SUM(Q139:S139)</f>
        <v>0</v>
      </c>
      <c r="U139" s="41"/>
      <c r="V139" s="41"/>
      <c r="W139" s="41"/>
      <c r="X139" s="41"/>
      <c r="Y139" s="41"/>
      <c r="Z139" s="36">
        <f>SUM(U139:Y139)</f>
        <v>0</v>
      </c>
      <c r="AA139" s="36">
        <f t="shared" si="306"/>
        <v>0</v>
      </c>
      <c r="AB139" s="67" t="str">
        <f t="shared" si="385"/>
        <v/>
      </c>
      <c r="AC139" s="35"/>
      <c r="AD139" s="41"/>
      <c r="AE139" s="41"/>
      <c r="AF139" s="41"/>
      <c r="AG139" s="41"/>
      <c r="AH139" s="41"/>
      <c r="AI139" s="36">
        <f t="shared" ref="AI139" si="389">SUM(AD139:AH139)</f>
        <v>0</v>
      </c>
      <c r="AJ139" s="41"/>
      <c r="AK139" s="41"/>
      <c r="AL139" s="41"/>
      <c r="AM139" s="41"/>
      <c r="AN139" s="41"/>
      <c r="AO139" s="36">
        <f t="shared" ref="AO139" si="390">SUM(AJ139:AN139)</f>
        <v>0</v>
      </c>
      <c r="AP139" s="41"/>
      <c r="AQ139" s="41"/>
      <c r="AR139" s="41"/>
      <c r="AS139" s="41"/>
      <c r="AT139" s="41"/>
      <c r="AU139" s="36">
        <f t="shared" ref="AU139" si="391">SUM(AP139:AT139)</f>
        <v>0</v>
      </c>
      <c r="AV139" s="41"/>
      <c r="AW139" s="41"/>
      <c r="AX139" s="41"/>
      <c r="AY139" s="41"/>
      <c r="AZ139" s="41"/>
      <c r="BA139" s="36">
        <f>SUM(AV139:AZ139)</f>
        <v>0</v>
      </c>
      <c r="BB139" s="36">
        <f>SUM(AI139,AO139,AU139,BA139)</f>
        <v>0</v>
      </c>
      <c r="BC139" s="67" t="str">
        <f t="shared" si="386"/>
        <v/>
      </c>
      <c r="BD139" s="35"/>
      <c r="BE139" s="41"/>
      <c r="BF139" s="41"/>
      <c r="BG139" s="41"/>
      <c r="BH139" s="41"/>
      <c r="BI139" s="41"/>
      <c r="BJ139" s="41"/>
      <c r="BK139" s="36">
        <f t="shared" si="307"/>
        <v>0</v>
      </c>
      <c r="BL139" s="41"/>
      <c r="BM139" s="41"/>
      <c r="BN139" s="41"/>
      <c r="BO139" s="41"/>
      <c r="BP139" s="41"/>
      <c r="BQ139" s="36">
        <f t="shared" si="308"/>
        <v>0</v>
      </c>
      <c r="BR139" s="41"/>
      <c r="BS139" s="41"/>
      <c r="BT139" s="41"/>
      <c r="BU139" s="41"/>
      <c r="BV139" s="41"/>
      <c r="BW139" s="36">
        <f t="shared" ref="BW139" si="392">SUM(BR139:BV139)</f>
        <v>0</v>
      </c>
      <c r="BX139" s="41"/>
      <c r="BY139" s="36">
        <f t="shared" si="309"/>
        <v>0</v>
      </c>
      <c r="BZ139" s="41"/>
      <c r="CA139" s="41"/>
      <c r="CB139" s="41"/>
      <c r="CC139" s="41"/>
      <c r="CD139" s="41"/>
      <c r="CE139" s="36">
        <f t="shared" si="310"/>
        <v>0</v>
      </c>
      <c r="CF139" s="36">
        <f t="shared" si="311"/>
        <v>0</v>
      </c>
      <c r="CG139" s="67" t="str">
        <f t="shared" si="312"/>
        <v/>
      </c>
      <c r="CH139" s="35"/>
      <c r="CI139" s="41"/>
      <c r="CJ139" s="41"/>
      <c r="CK139" s="41"/>
      <c r="CL139" s="41"/>
      <c r="CM139" s="41"/>
      <c r="CN139" s="134">
        <v>0.11700000000000001</v>
      </c>
      <c r="CO139" s="36">
        <f t="shared" si="362"/>
        <v>0.11700000000000001</v>
      </c>
      <c r="CP139" s="41"/>
      <c r="CQ139" s="41"/>
      <c r="CR139" s="41"/>
      <c r="CS139" s="41"/>
      <c r="CT139" s="41"/>
      <c r="CU139" s="41"/>
      <c r="CV139" s="36">
        <f t="shared" si="363"/>
        <v>0</v>
      </c>
      <c r="CW139" s="41"/>
      <c r="CX139" s="41"/>
      <c r="CY139" s="36">
        <f t="shared" si="315"/>
        <v>0</v>
      </c>
      <c r="CZ139" s="41"/>
      <c r="DA139" s="36">
        <f t="shared" si="316"/>
        <v>0</v>
      </c>
      <c r="DB139" s="41"/>
      <c r="DC139" s="41"/>
      <c r="DD139" s="41"/>
      <c r="DE139" s="41"/>
      <c r="DF139" s="41"/>
      <c r="DG139" s="36">
        <f t="shared" si="317"/>
        <v>0</v>
      </c>
      <c r="DH139" s="36">
        <f t="shared" si="318"/>
        <v>0.11700000000000001</v>
      </c>
      <c r="DI139" s="67">
        <f t="shared" si="319"/>
        <v>1.2405105264364302E-5</v>
      </c>
      <c r="DJ139" s="35"/>
      <c r="DK139" s="41"/>
      <c r="DL139" s="41"/>
      <c r="DM139" s="41"/>
      <c r="DN139" s="41"/>
      <c r="DO139" s="41"/>
      <c r="DP139" s="36">
        <f t="shared" si="320"/>
        <v>0</v>
      </c>
      <c r="DQ139" s="41"/>
      <c r="DR139" s="41"/>
      <c r="DS139" s="41"/>
      <c r="DT139" s="41"/>
      <c r="DU139" s="41"/>
      <c r="DV139" s="41"/>
      <c r="DW139" s="41"/>
      <c r="DX139" s="41"/>
      <c r="DY139" s="41"/>
      <c r="DZ139" s="41"/>
      <c r="EA139" s="41"/>
      <c r="EB139" s="41"/>
      <c r="EC139" s="36">
        <f t="shared" si="321"/>
        <v>0</v>
      </c>
      <c r="ED139" s="36">
        <f t="shared" si="322"/>
        <v>0</v>
      </c>
      <c r="EE139" s="67" t="str">
        <f t="shared" si="323"/>
        <v/>
      </c>
    </row>
    <row r="140" spans="2:142" s="32" customFormat="1" ht="15.75" customHeight="1" x14ac:dyDescent="0.25">
      <c r="B140" s="42"/>
      <c r="C140" s="15" t="s">
        <v>37</v>
      </c>
      <c r="D140" s="1"/>
      <c r="E140" s="41"/>
      <c r="F140" s="41"/>
      <c r="G140" s="41"/>
      <c r="H140" s="41"/>
      <c r="I140" s="41"/>
      <c r="J140" s="41"/>
      <c r="K140" s="41"/>
      <c r="L140" s="41"/>
      <c r="M140" s="41"/>
      <c r="N140" s="41"/>
      <c r="O140" s="41"/>
      <c r="P140" s="36">
        <f>SUM(E140:O140)</f>
        <v>0</v>
      </c>
      <c r="Q140" s="41"/>
      <c r="R140" s="41"/>
      <c r="S140" s="41"/>
      <c r="T140" s="36">
        <f>SUM(Q140:S140)</f>
        <v>0</v>
      </c>
      <c r="U140" s="41"/>
      <c r="V140" s="41"/>
      <c r="W140" s="41"/>
      <c r="X140" s="41"/>
      <c r="Y140" s="41"/>
      <c r="Z140" s="36">
        <f>SUM(U140:Y140)</f>
        <v>0</v>
      </c>
      <c r="AA140" s="36">
        <f t="shared" si="306"/>
        <v>0</v>
      </c>
      <c r="AB140" s="67" t="str">
        <f t="shared" si="385"/>
        <v/>
      </c>
      <c r="AC140" s="35"/>
      <c r="AD140" s="41"/>
      <c r="AE140" s="41"/>
      <c r="AF140" s="41"/>
      <c r="AG140" s="41"/>
      <c r="AH140" s="41"/>
      <c r="AI140" s="36">
        <f>SUM(AD140:AH140)</f>
        <v>0</v>
      </c>
      <c r="AJ140" s="41"/>
      <c r="AK140" s="41"/>
      <c r="AL140" s="41"/>
      <c r="AM140" s="41"/>
      <c r="AN140" s="41"/>
      <c r="AO140" s="36">
        <f>SUM(AJ140:AN140)</f>
        <v>0</v>
      </c>
      <c r="AP140" s="41"/>
      <c r="AQ140" s="41"/>
      <c r="AR140" s="41"/>
      <c r="AS140" s="41"/>
      <c r="AT140" s="41"/>
      <c r="AU140" s="36">
        <f>SUM(AP140:AT140)</f>
        <v>0</v>
      </c>
      <c r="AV140" s="41"/>
      <c r="AW140" s="41"/>
      <c r="AX140" s="41"/>
      <c r="AY140" s="41"/>
      <c r="AZ140" s="41"/>
      <c r="BA140" s="36">
        <f>SUM(AV140:AZ140)</f>
        <v>0</v>
      </c>
      <c r="BB140" s="36">
        <f>SUM(AI140,AO140,AU140,BA140)</f>
        <v>0</v>
      </c>
      <c r="BC140" s="67" t="str">
        <f t="shared" si="386"/>
        <v/>
      </c>
      <c r="BD140" s="35"/>
      <c r="BE140" s="41">
        <v>2</v>
      </c>
      <c r="BF140" s="41">
        <v>2</v>
      </c>
      <c r="BG140" s="41"/>
      <c r="BH140" s="41"/>
      <c r="BI140" s="41">
        <v>6</v>
      </c>
      <c r="BJ140" s="41"/>
      <c r="BK140" s="36">
        <f t="shared" si="307"/>
        <v>10</v>
      </c>
      <c r="BL140" s="41"/>
      <c r="BM140" s="41"/>
      <c r="BN140" s="41"/>
      <c r="BO140" s="41"/>
      <c r="BP140" s="41"/>
      <c r="BQ140" s="36">
        <f t="shared" si="308"/>
        <v>0</v>
      </c>
      <c r="BR140" s="41"/>
      <c r="BS140" s="41"/>
      <c r="BT140" s="41"/>
      <c r="BU140" s="41"/>
      <c r="BV140" s="41"/>
      <c r="BW140" s="36">
        <f>SUM(BR140:BV140)</f>
        <v>0</v>
      </c>
      <c r="BX140" s="41">
        <v>7.5</v>
      </c>
      <c r="BY140" s="36">
        <f t="shared" si="309"/>
        <v>7.5</v>
      </c>
      <c r="BZ140" s="41"/>
      <c r="CA140" s="41"/>
      <c r="CB140" s="41"/>
      <c r="CC140" s="41"/>
      <c r="CD140" s="41"/>
      <c r="CE140" s="36">
        <f t="shared" si="310"/>
        <v>0</v>
      </c>
      <c r="CF140" s="36">
        <f t="shared" si="311"/>
        <v>17.5</v>
      </c>
      <c r="CG140" s="67">
        <f t="shared" si="312"/>
        <v>1.6058133025956527E-3</v>
      </c>
      <c r="CH140" s="35"/>
      <c r="CI140" s="41"/>
      <c r="CJ140" s="41"/>
      <c r="CK140" s="41"/>
      <c r="CL140" s="41"/>
      <c r="CM140" s="41"/>
      <c r="CN140" s="41">
        <v>10</v>
      </c>
      <c r="CO140" s="36">
        <f t="shared" si="362"/>
        <v>10</v>
      </c>
      <c r="CP140" s="41"/>
      <c r="CQ140" s="41"/>
      <c r="CR140" s="41"/>
      <c r="CS140" s="41"/>
      <c r="CT140" s="41"/>
      <c r="CU140" s="41"/>
      <c r="CV140" s="36">
        <f t="shared" si="363"/>
        <v>0</v>
      </c>
      <c r="CW140" s="41">
        <v>2.5</v>
      </c>
      <c r="CX140" s="41"/>
      <c r="CY140" s="36">
        <f t="shared" si="315"/>
        <v>2.5</v>
      </c>
      <c r="CZ140" s="41"/>
      <c r="DA140" s="36">
        <f t="shared" si="316"/>
        <v>0</v>
      </c>
      <c r="DB140" s="41"/>
      <c r="DC140" s="41"/>
      <c r="DD140" s="41"/>
      <c r="DE140" s="41"/>
      <c r="DF140" s="41"/>
      <c r="DG140" s="36">
        <f t="shared" si="317"/>
        <v>0</v>
      </c>
      <c r="DH140" s="36">
        <f t="shared" si="318"/>
        <v>12.5</v>
      </c>
      <c r="DI140" s="67">
        <f t="shared" si="319"/>
        <v>1.3253317590132801E-3</v>
      </c>
      <c r="DJ140" s="35"/>
      <c r="DK140" s="41"/>
      <c r="DL140" s="41"/>
      <c r="DM140" s="41"/>
      <c r="DN140" s="41"/>
      <c r="DO140" s="41"/>
      <c r="DP140" s="36">
        <f t="shared" si="320"/>
        <v>0</v>
      </c>
      <c r="DQ140" s="41"/>
      <c r="DR140" s="41"/>
      <c r="DS140" s="41"/>
      <c r="DT140" s="41"/>
      <c r="DU140" s="41"/>
      <c r="DV140" s="41"/>
      <c r="DW140" s="41"/>
      <c r="DX140" s="41"/>
      <c r="DY140" s="41"/>
      <c r="DZ140" s="41"/>
      <c r="EA140" s="41"/>
      <c r="EB140" s="41"/>
      <c r="EC140" s="36">
        <f t="shared" si="321"/>
        <v>0</v>
      </c>
      <c r="ED140" s="36">
        <f t="shared" si="322"/>
        <v>0</v>
      </c>
      <c r="EE140" s="67" t="str">
        <f t="shared" si="323"/>
        <v/>
      </c>
    </row>
    <row r="141" spans="2:142" ht="15.75" customHeight="1" x14ac:dyDescent="0.25">
      <c r="B141" s="42"/>
      <c r="C141" s="15" t="s">
        <v>38</v>
      </c>
      <c r="D141" s="1"/>
      <c r="E141" s="41"/>
      <c r="F141" s="41"/>
      <c r="G141" s="41"/>
      <c r="H141" s="41"/>
      <c r="I141" s="41"/>
      <c r="J141" s="41"/>
      <c r="K141" s="41"/>
      <c r="L141" s="41"/>
      <c r="M141" s="41"/>
      <c r="N141" s="41"/>
      <c r="O141" s="41">
        <v>0.4</v>
      </c>
      <c r="P141" s="36">
        <f t="shared" si="338"/>
        <v>0.4</v>
      </c>
      <c r="Q141" s="41"/>
      <c r="R141" s="41"/>
      <c r="S141" s="41"/>
      <c r="T141" s="36">
        <f t="shared" si="339"/>
        <v>0</v>
      </c>
      <c r="U141" s="41"/>
      <c r="V141" s="41"/>
      <c r="W141" s="41"/>
      <c r="X141" s="41"/>
      <c r="Y141" s="41"/>
      <c r="Z141" s="36">
        <f t="shared" si="340"/>
        <v>0</v>
      </c>
      <c r="AA141" s="36">
        <f t="shared" si="306"/>
        <v>0.4</v>
      </c>
      <c r="AB141" s="67">
        <f t="shared" si="385"/>
        <v>7.7133094516378822E-5</v>
      </c>
      <c r="AC141" s="35"/>
      <c r="AD141" s="41">
        <v>0.3</v>
      </c>
      <c r="AE141" s="41">
        <v>0.3</v>
      </c>
      <c r="AF141" s="41">
        <v>1</v>
      </c>
      <c r="AG141" s="41">
        <v>1</v>
      </c>
      <c r="AH141" s="41">
        <v>4</v>
      </c>
      <c r="AI141" s="36">
        <f t="shared" si="341"/>
        <v>6.6</v>
      </c>
      <c r="AJ141" s="41"/>
      <c r="AK141" s="41"/>
      <c r="AL141" s="41"/>
      <c r="AM141" s="41"/>
      <c r="AN141" s="41"/>
      <c r="AO141" s="36">
        <f t="shared" si="342"/>
        <v>0</v>
      </c>
      <c r="AP141" s="41"/>
      <c r="AQ141" s="41"/>
      <c r="AR141" s="41"/>
      <c r="AS141" s="41"/>
      <c r="AT141" s="41"/>
      <c r="AU141" s="36">
        <f t="shared" si="343"/>
        <v>0</v>
      </c>
      <c r="AV141" s="41"/>
      <c r="AW141" s="41"/>
      <c r="AX141" s="41"/>
      <c r="AY141" s="41"/>
      <c r="AZ141" s="41"/>
      <c r="BA141" s="36">
        <f t="shared" si="344"/>
        <v>0</v>
      </c>
      <c r="BB141" s="36">
        <f t="shared" si="345"/>
        <v>6.6</v>
      </c>
      <c r="BC141" s="67">
        <f t="shared" si="386"/>
        <v>9.432509907969566E-4</v>
      </c>
      <c r="BD141" s="35"/>
      <c r="BE141" s="41">
        <v>4</v>
      </c>
      <c r="BF141" s="41">
        <v>4</v>
      </c>
      <c r="BG141" s="41">
        <v>4</v>
      </c>
      <c r="BH141" s="41">
        <v>4.7372954400000005</v>
      </c>
      <c r="BI141" s="41">
        <v>5</v>
      </c>
      <c r="BJ141" s="41"/>
      <c r="BK141" s="36">
        <f t="shared" si="307"/>
        <v>21.73729544</v>
      </c>
      <c r="BL141" s="41"/>
      <c r="BM141" s="41"/>
      <c r="BN141" s="41"/>
      <c r="BO141" s="41"/>
      <c r="BP141" s="41"/>
      <c r="BQ141" s="36">
        <f t="shared" si="308"/>
        <v>0</v>
      </c>
      <c r="BR141" s="41"/>
      <c r="BS141" s="41"/>
      <c r="BT141" s="41"/>
      <c r="BU141" s="41"/>
      <c r="BV141" s="41"/>
      <c r="BW141" s="36">
        <f t="shared" si="346"/>
        <v>0</v>
      </c>
      <c r="BX141" s="41">
        <v>7.5</v>
      </c>
      <c r="BY141" s="36">
        <f t="shared" si="309"/>
        <v>7.5</v>
      </c>
      <c r="BZ141" s="41"/>
      <c r="CA141" s="41"/>
      <c r="CB141" s="41"/>
      <c r="CC141" s="41"/>
      <c r="CD141" s="41"/>
      <c r="CE141" s="36">
        <f t="shared" si="310"/>
        <v>0</v>
      </c>
      <c r="CF141" s="36">
        <f t="shared" si="311"/>
        <v>29.23729544</v>
      </c>
      <c r="CG141" s="67">
        <f t="shared" si="312"/>
        <v>2.6828364542554983E-3</v>
      </c>
      <c r="CH141" s="35"/>
      <c r="CI141" s="41">
        <v>5</v>
      </c>
      <c r="CJ141" s="41">
        <v>6.25</v>
      </c>
      <c r="CK141" s="41">
        <v>6.25</v>
      </c>
      <c r="CL141" s="41">
        <v>6.25</v>
      </c>
      <c r="CM141" s="41">
        <v>6.25</v>
      </c>
      <c r="CN141" s="41"/>
      <c r="CO141" s="36">
        <f t="shared" si="362"/>
        <v>30</v>
      </c>
      <c r="CP141" s="41"/>
      <c r="CQ141" s="41"/>
      <c r="CR141" s="41"/>
      <c r="CS141" s="41"/>
      <c r="CT141" s="41"/>
      <c r="CU141" s="41"/>
      <c r="CV141" s="36">
        <f t="shared" si="363"/>
        <v>0</v>
      </c>
      <c r="CW141" s="41">
        <v>2.5</v>
      </c>
      <c r="CX141" s="41"/>
      <c r="CY141" s="36">
        <f t="shared" si="315"/>
        <v>2.5</v>
      </c>
      <c r="CZ141" s="41"/>
      <c r="DA141" s="36">
        <f t="shared" si="316"/>
        <v>0</v>
      </c>
      <c r="DB141" s="41"/>
      <c r="DC141" s="41"/>
      <c r="DD141" s="41"/>
      <c r="DE141" s="41"/>
      <c r="DF141" s="41"/>
      <c r="DG141" s="36">
        <f t="shared" si="317"/>
        <v>0</v>
      </c>
      <c r="DH141" s="36">
        <f t="shared" si="318"/>
        <v>32.5</v>
      </c>
      <c r="DI141" s="67">
        <f t="shared" si="319"/>
        <v>3.4458625734345282E-3</v>
      </c>
      <c r="DJ141" s="35"/>
      <c r="DK141" s="41"/>
      <c r="DL141" s="41"/>
      <c r="DM141" s="41"/>
      <c r="DN141" s="41"/>
      <c r="DO141" s="41"/>
      <c r="DP141" s="36">
        <f t="shared" si="320"/>
        <v>0</v>
      </c>
      <c r="DQ141" s="41"/>
      <c r="DR141" s="41"/>
      <c r="DS141" s="41"/>
      <c r="DT141" s="41"/>
      <c r="DU141" s="41"/>
      <c r="DV141" s="41"/>
      <c r="DW141" s="41"/>
      <c r="DX141" s="41"/>
      <c r="DY141" s="41"/>
      <c r="DZ141" s="41"/>
      <c r="EA141" s="41"/>
      <c r="EB141" s="41"/>
      <c r="EC141" s="36">
        <f t="shared" si="321"/>
        <v>0</v>
      </c>
      <c r="ED141" s="36">
        <f t="shared" si="322"/>
        <v>0</v>
      </c>
      <c r="EE141" s="67" t="str">
        <f t="shared" si="323"/>
        <v/>
      </c>
      <c r="EF141" s="32"/>
    </row>
    <row r="142" spans="2:142" ht="15.75" customHeight="1" x14ac:dyDescent="0.25">
      <c r="B142" s="42"/>
      <c r="C142" s="15" t="s">
        <v>39</v>
      </c>
      <c r="D142" s="1"/>
      <c r="E142" s="41"/>
      <c r="F142" s="41"/>
      <c r="G142" s="41"/>
      <c r="H142" s="41"/>
      <c r="I142" s="41"/>
      <c r="J142" s="41"/>
      <c r="K142" s="41"/>
      <c r="L142" s="41"/>
      <c r="M142" s="41"/>
      <c r="N142" s="41"/>
      <c r="O142" s="41"/>
      <c r="P142" s="36">
        <f t="shared" si="338"/>
        <v>0</v>
      </c>
      <c r="Q142" s="41"/>
      <c r="R142" s="41"/>
      <c r="S142" s="41">
        <v>1.0227215841737061</v>
      </c>
      <c r="T142" s="36">
        <f t="shared" si="339"/>
        <v>1.0227215841737061</v>
      </c>
      <c r="U142" s="41"/>
      <c r="V142" s="41"/>
      <c r="W142" s="41"/>
      <c r="X142" s="41"/>
      <c r="Y142" s="41"/>
      <c r="Z142" s="36">
        <f t="shared" si="340"/>
        <v>0</v>
      </c>
      <c r="AA142" s="36">
        <f t="shared" si="306"/>
        <v>1.0227215841737061</v>
      </c>
      <c r="AB142" s="67">
        <f t="shared" si="385"/>
        <v>1.9721420154002786E-4</v>
      </c>
      <c r="AC142" s="35"/>
      <c r="AD142" s="41"/>
      <c r="AE142" s="41"/>
      <c r="AF142" s="41"/>
      <c r="AG142" s="41"/>
      <c r="AH142" s="41"/>
      <c r="AI142" s="36">
        <f t="shared" si="341"/>
        <v>0</v>
      </c>
      <c r="AJ142" s="41"/>
      <c r="AK142" s="41"/>
      <c r="AL142" s="41"/>
      <c r="AM142" s="41"/>
      <c r="AN142" s="41"/>
      <c r="AO142" s="36">
        <f t="shared" si="342"/>
        <v>0</v>
      </c>
      <c r="AP142" s="41">
        <v>4.3688016214519099</v>
      </c>
      <c r="AQ142" s="41">
        <v>9.4979382529638183</v>
      </c>
      <c r="AR142" s="41">
        <v>9.5558326889594589</v>
      </c>
      <c r="AS142" s="41">
        <v>9.8188273192792082</v>
      </c>
      <c r="AT142" s="41">
        <v>7.6085940361790065</v>
      </c>
      <c r="AU142" s="36">
        <f t="shared" si="343"/>
        <v>40.849993918833398</v>
      </c>
      <c r="AV142" s="41"/>
      <c r="AW142" s="41"/>
      <c r="AX142" s="41"/>
      <c r="AY142" s="41"/>
      <c r="AZ142" s="41"/>
      <c r="BA142" s="36">
        <f t="shared" si="344"/>
        <v>0</v>
      </c>
      <c r="BB142" s="36">
        <f t="shared" si="345"/>
        <v>40.849993918833398</v>
      </c>
      <c r="BC142" s="67">
        <f t="shared" si="386"/>
        <v>5.8381510966650394E-3</v>
      </c>
      <c r="BD142" s="35"/>
      <c r="BE142" s="41"/>
      <c r="BF142" s="41"/>
      <c r="BG142" s="41"/>
      <c r="BH142" s="41"/>
      <c r="BI142" s="41">
        <v>10</v>
      </c>
      <c r="BJ142" s="41"/>
      <c r="BK142" s="36">
        <f t="shared" si="307"/>
        <v>10</v>
      </c>
      <c r="BL142" s="41"/>
      <c r="BM142" s="41"/>
      <c r="BN142" s="41"/>
      <c r="BO142" s="41"/>
      <c r="BP142" s="41"/>
      <c r="BQ142" s="36">
        <f t="shared" si="308"/>
        <v>0</v>
      </c>
      <c r="BR142" s="41">
        <v>7.8881006640956315</v>
      </c>
      <c r="BS142" s="41">
        <v>4.6305261911757469</v>
      </c>
      <c r="BT142" s="41">
        <v>6.9276254780037263</v>
      </c>
      <c r="BU142" s="41">
        <v>0</v>
      </c>
      <c r="BV142" s="41">
        <v>8.6810321637177417</v>
      </c>
      <c r="BW142" s="36">
        <f t="shared" si="346"/>
        <v>28.127284496992846</v>
      </c>
      <c r="BX142" s="41"/>
      <c r="BY142" s="36">
        <f t="shared" si="309"/>
        <v>0</v>
      </c>
      <c r="BZ142" s="41"/>
      <c r="CA142" s="41"/>
      <c r="CB142" s="41"/>
      <c r="CC142" s="41"/>
      <c r="CD142" s="41"/>
      <c r="CE142" s="36">
        <f t="shared" si="310"/>
        <v>0</v>
      </c>
      <c r="CF142" s="36">
        <f t="shared" si="311"/>
        <v>38.127284496992843</v>
      </c>
      <c r="CG142" s="67">
        <f t="shared" si="312"/>
        <v>3.4985886078354347E-3</v>
      </c>
      <c r="CH142" s="35"/>
      <c r="CI142" s="41"/>
      <c r="CJ142" s="41"/>
      <c r="CK142" s="41"/>
      <c r="CL142" s="41"/>
      <c r="CM142" s="41"/>
      <c r="CN142" s="41"/>
      <c r="CO142" s="36">
        <f t="shared" si="362"/>
        <v>0</v>
      </c>
      <c r="CP142" s="41"/>
      <c r="CQ142" s="41"/>
      <c r="CR142" s="41"/>
      <c r="CS142" s="41"/>
      <c r="CT142" s="41"/>
      <c r="CU142" s="41"/>
      <c r="CV142" s="36">
        <f t="shared" si="363"/>
        <v>0</v>
      </c>
      <c r="CW142" s="41"/>
      <c r="CX142" s="41"/>
      <c r="CY142" s="36">
        <f t="shared" si="315"/>
        <v>0</v>
      </c>
      <c r="CZ142" s="41"/>
      <c r="DA142" s="36">
        <f t="shared" si="316"/>
        <v>0</v>
      </c>
      <c r="DB142" s="41"/>
      <c r="DC142" s="41"/>
      <c r="DD142" s="41"/>
      <c r="DE142" s="41"/>
      <c r="DF142" s="41"/>
      <c r="DG142" s="36">
        <f t="shared" si="317"/>
        <v>0</v>
      </c>
      <c r="DH142" s="36">
        <f t="shared" si="318"/>
        <v>0</v>
      </c>
      <c r="DI142" s="67" t="str">
        <f t="shared" si="319"/>
        <v/>
      </c>
      <c r="DJ142" s="35"/>
      <c r="DK142" s="41"/>
      <c r="DL142" s="41"/>
      <c r="DM142" s="41"/>
      <c r="DN142" s="41"/>
      <c r="DO142" s="41"/>
      <c r="DP142" s="36">
        <f t="shared" si="320"/>
        <v>0</v>
      </c>
      <c r="DQ142" s="41"/>
      <c r="DR142" s="41"/>
      <c r="DS142" s="41"/>
      <c r="DT142" s="41"/>
      <c r="DU142" s="41"/>
      <c r="DV142" s="41"/>
      <c r="DW142" s="41"/>
      <c r="DX142" s="41"/>
      <c r="DY142" s="41"/>
      <c r="DZ142" s="41"/>
      <c r="EA142" s="41"/>
      <c r="EB142" s="41"/>
      <c r="EC142" s="36">
        <f t="shared" si="321"/>
        <v>0</v>
      </c>
      <c r="ED142" s="36">
        <f t="shared" si="322"/>
        <v>0</v>
      </c>
      <c r="EE142" s="67" t="str">
        <f t="shared" si="323"/>
        <v/>
      </c>
      <c r="EF142" s="32"/>
      <c r="EH142" s="153"/>
      <c r="EJ142" s="155"/>
      <c r="EK142" s="156"/>
      <c r="EL142" s="32"/>
    </row>
    <row r="143" spans="2:142" ht="15.75" customHeight="1" x14ac:dyDescent="0.25">
      <c r="B143" s="42"/>
      <c r="C143" s="15" t="s">
        <v>40</v>
      </c>
      <c r="D143" s="1"/>
      <c r="E143" s="41"/>
      <c r="F143" s="41"/>
      <c r="G143" s="41"/>
      <c r="H143" s="41"/>
      <c r="I143" s="41"/>
      <c r="J143" s="41"/>
      <c r="K143" s="41"/>
      <c r="L143" s="41"/>
      <c r="M143" s="41"/>
      <c r="N143" s="41"/>
      <c r="O143" s="41"/>
      <c r="P143" s="36">
        <f t="shared" si="338"/>
        <v>0</v>
      </c>
      <c r="Q143" s="41"/>
      <c r="R143" s="41"/>
      <c r="S143" s="41"/>
      <c r="T143" s="36">
        <f t="shared" si="339"/>
        <v>0</v>
      </c>
      <c r="U143" s="41">
        <v>1.8371765178117665</v>
      </c>
      <c r="V143" s="41">
        <v>1.4993931891209229</v>
      </c>
      <c r="W143" s="41">
        <v>0.95452131165389054</v>
      </c>
      <c r="X143" s="41">
        <v>1.155442936227848</v>
      </c>
      <c r="Y143" s="41">
        <v>1.1203378499120116</v>
      </c>
      <c r="Z143" s="36">
        <f t="shared" si="340"/>
        <v>6.5668718047264392</v>
      </c>
      <c r="AA143" s="36">
        <f t="shared" si="306"/>
        <v>6.5668718047264392</v>
      </c>
      <c r="AB143" s="67">
        <f t="shared" si="385"/>
        <v>1.266307858977269E-3</v>
      </c>
      <c r="AC143" s="33"/>
      <c r="AD143" s="41"/>
      <c r="AE143" s="41"/>
      <c r="AF143" s="41"/>
      <c r="AG143" s="41"/>
      <c r="AH143" s="41"/>
      <c r="AI143" s="36">
        <f t="shared" si="341"/>
        <v>0</v>
      </c>
      <c r="AJ143" s="41"/>
      <c r="AK143" s="41"/>
      <c r="AL143" s="41"/>
      <c r="AM143" s="41"/>
      <c r="AN143" s="41"/>
      <c r="AO143" s="36">
        <f t="shared" si="342"/>
        <v>0</v>
      </c>
      <c r="AP143" s="41"/>
      <c r="AQ143" s="41"/>
      <c r="AR143" s="41"/>
      <c r="AS143" s="41"/>
      <c r="AT143" s="41"/>
      <c r="AU143" s="36">
        <f t="shared" si="343"/>
        <v>0</v>
      </c>
      <c r="AV143" s="41">
        <v>0.77486150213422944</v>
      </c>
      <c r="AW143" s="41">
        <v>0.25828716737807644</v>
      </c>
      <c r="AX143" s="41">
        <v>0.51657433475615289</v>
      </c>
      <c r="AY143" s="41">
        <v>0</v>
      </c>
      <c r="AZ143" s="41">
        <v>0</v>
      </c>
      <c r="BA143" s="36">
        <f t="shared" si="344"/>
        <v>1.5497230042684587</v>
      </c>
      <c r="BB143" s="36">
        <f t="shared" si="345"/>
        <v>1.5497230042684587</v>
      </c>
      <c r="BC143" s="67">
        <f t="shared" si="386"/>
        <v>2.2148147867228181E-4</v>
      </c>
      <c r="BD143" s="33"/>
      <c r="BE143" s="41"/>
      <c r="BF143" s="41"/>
      <c r="BG143" s="41"/>
      <c r="BH143" s="41"/>
      <c r="BI143" s="41"/>
      <c r="BJ143" s="41"/>
      <c r="BK143" s="36">
        <f t="shared" si="307"/>
        <v>0</v>
      </c>
      <c r="BL143" s="41"/>
      <c r="BM143" s="41"/>
      <c r="BN143" s="41"/>
      <c r="BO143" s="41"/>
      <c r="BP143" s="41"/>
      <c r="BQ143" s="36">
        <f t="shared" si="308"/>
        <v>0</v>
      </c>
      <c r="BR143" s="41"/>
      <c r="BS143" s="41"/>
      <c r="BT143" s="41"/>
      <c r="BU143" s="41"/>
      <c r="BV143" s="41"/>
      <c r="BW143" s="36">
        <f t="shared" si="346"/>
        <v>0</v>
      </c>
      <c r="BX143" s="41"/>
      <c r="BY143" s="36">
        <f t="shared" si="309"/>
        <v>0</v>
      </c>
      <c r="BZ143" s="41">
        <v>0.21502434559939301</v>
      </c>
      <c r="CA143" s="41">
        <v>0.20522049447874485</v>
      </c>
      <c r="CB143" s="41">
        <v>0.71517759932326064</v>
      </c>
      <c r="CC143" s="41">
        <v>0.71645091057782562</v>
      </c>
      <c r="CD143" s="41">
        <v>0.84474678940008363</v>
      </c>
      <c r="CE143" s="36">
        <f t="shared" si="310"/>
        <v>2.6966201393793079</v>
      </c>
      <c r="CF143" s="36">
        <f t="shared" si="311"/>
        <v>2.6966201393793079</v>
      </c>
      <c r="CG143" s="67">
        <f t="shared" si="312"/>
        <v>2.4744391382072202E-4</v>
      </c>
      <c r="CH143" s="33"/>
      <c r="CI143" s="41"/>
      <c r="CJ143" s="41"/>
      <c r="CK143" s="41"/>
      <c r="CL143" s="41"/>
      <c r="CM143" s="41"/>
      <c r="CN143" s="41"/>
      <c r="CO143" s="36">
        <f t="shared" si="362"/>
        <v>0</v>
      </c>
      <c r="CP143" s="41"/>
      <c r="CQ143" s="41"/>
      <c r="CR143" s="41"/>
      <c r="CS143" s="41"/>
      <c r="CT143" s="41"/>
      <c r="CU143" s="41"/>
      <c r="CV143" s="36">
        <f t="shared" si="363"/>
        <v>0</v>
      </c>
      <c r="CW143" s="41"/>
      <c r="CX143" s="41"/>
      <c r="CY143" s="36">
        <f t="shared" si="315"/>
        <v>0</v>
      </c>
      <c r="CZ143" s="41"/>
      <c r="DA143" s="36">
        <f t="shared" si="316"/>
        <v>0</v>
      </c>
      <c r="DB143" s="41">
        <v>0.34854693612196952</v>
      </c>
      <c r="DC143" s="41">
        <v>0.21784183507623095</v>
      </c>
      <c r="DD143" s="41">
        <v>0.21784183507623095</v>
      </c>
      <c r="DE143" s="41">
        <v>0.23091234518080481</v>
      </c>
      <c r="DF143" s="41">
        <v>0.64045499512411896</v>
      </c>
      <c r="DG143" s="36">
        <f t="shared" si="317"/>
        <v>1.6555979465793553</v>
      </c>
      <c r="DH143" s="36">
        <f t="shared" si="318"/>
        <v>1.6555979465793553</v>
      </c>
      <c r="DI143" s="67">
        <f t="shared" si="319"/>
        <v>1.7553732310070333E-4</v>
      </c>
      <c r="DJ143" s="33"/>
      <c r="DK143" s="41"/>
      <c r="DL143" s="41"/>
      <c r="DM143" s="41"/>
      <c r="DN143" s="41"/>
      <c r="DO143" s="41"/>
      <c r="DP143" s="36">
        <f t="shared" si="320"/>
        <v>0</v>
      </c>
      <c r="DQ143" s="41">
        <v>7.6244642276680832E-2</v>
      </c>
      <c r="DR143" s="41">
        <v>0</v>
      </c>
      <c r="DS143" s="41">
        <v>0</v>
      </c>
      <c r="DT143" s="41">
        <v>1.0892091753811547E-2</v>
      </c>
      <c r="DU143" s="41">
        <v>0</v>
      </c>
      <c r="DV143" s="41"/>
      <c r="DW143" s="41"/>
      <c r="DX143" s="41"/>
      <c r="DY143" s="41"/>
      <c r="DZ143" s="41"/>
      <c r="EA143" s="41"/>
      <c r="EB143" s="41"/>
      <c r="EC143" s="36">
        <f t="shared" si="321"/>
        <v>8.713673403049238E-2</v>
      </c>
      <c r="ED143" s="36">
        <f t="shared" si="322"/>
        <v>8.713673403049238E-2</v>
      </c>
      <c r="EE143" s="67">
        <f t="shared" si="323"/>
        <v>2.1784193175718239E-3</v>
      </c>
      <c r="EF143" s="32"/>
    </row>
    <row r="144" spans="2:142" ht="15.75" customHeight="1" x14ac:dyDescent="0.25">
      <c r="B144" s="42"/>
      <c r="C144" s="15" t="s">
        <v>41</v>
      </c>
      <c r="D144" s="1"/>
      <c r="E144" s="41"/>
      <c r="F144" s="41"/>
      <c r="G144" s="41"/>
      <c r="H144" s="41"/>
      <c r="I144" s="41"/>
      <c r="J144" s="41"/>
      <c r="K144" s="41"/>
      <c r="L144" s="41"/>
      <c r="M144" s="41">
        <v>40.536209999999997</v>
      </c>
      <c r="N144" s="41"/>
      <c r="O144" s="41"/>
      <c r="P144" s="36">
        <f t="shared" si="338"/>
        <v>40.536209999999997</v>
      </c>
      <c r="Q144" s="41"/>
      <c r="R144" s="41"/>
      <c r="S144" s="41"/>
      <c r="T144" s="36">
        <f t="shared" si="339"/>
        <v>0</v>
      </c>
      <c r="U144" s="41">
        <v>23.741973460952064</v>
      </c>
      <c r="V144" s="41">
        <v>19.37677352094731</v>
      </c>
      <c r="W144" s="41">
        <v>12.335352335219508</v>
      </c>
      <c r="X144" s="41">
        <v>14.931877945098345</v>
      </c>
      <c r="Y144" s="41">
        <v>14.478212214247533</v>
      </c>
      <c r="Z144" s="36">
        <f t="shared" si="340"/>
        <v>84.864189476464773</v>
      </c>
      <c r="AA144" s="36">
        <f t="shared" si="306"/>
        <v>125.40039947646477</v>
      </c>
      <c r="AB144" s="67">
        <f t="shared" si="385"/>
        <v>2.4181302163024544E-2</v>
      </c>
      <c r="AC144" s="33"/>
      <c r="AD144" s="41">
        <v>2.6657999999999999</v>
      </c>
      <c r="AE144" s="41"/>
      <c r="AF144" s="41"/>
      <c r="AG144" s="41"/>
      <c r="AH144" s="41"/>
      <c r="AI144" s="36">
        <f t="shared" si="341"/>
        <v>2.6657999999999999</v>
      </c>
      <c r="AJ144" s="41"/>
      <c r="AK144" s="41"/>
      <c r="AL144" s="41"/>
      <c r="AM144" s="41"/>
      <c r="AN144" s="41"/>
      <c r="AO144" s="36">
        <f t="shared" si="342"/>
        <v>0</v>
      </c>
      <c r="AP144" s="41"/>
      <c r="AQ144" s="41"/>
      <c r="AR144" s="41"/>
      <c r="AS144" s="41"/>
      <c r="AT144" s="41"/>
      <c r="AU144" s="36">
        <f t="shared" si="343"/>
        <v>0</v>
      </c>
      <c r="AV144" s="41">
        <v>9.9182272273181358</v>
      </c>
      <c r="AW144" s="41">
        <v>3.3060757424393787</v>
      </c>
      <c r="AX144" s="41">
        <v>6.6121514848787575</v>
      </c>
      <c r="AY144" s="41">
        <v>0</v>
      </c>
      <c r="AZ144" s="41">
        <v>0</v>
      </c>
      <c r="BA144" s="36">
        <f t="shared" si="344"/>
        <v>19.836454454636272</v>
      </c>
      <c r="BB144" s="36">
        <f t="shared" si="345"/>
        <v>22.502254454636272</v>
      </c>
      <c r="BC144" s="67">
        <f t="shared" si="386"/>
        <v>3.2159505771971056E-3</v>
      </c>
      <c r="BD144" s="33"/>
      <c r="BE144" s="41"/>
      <c r="BF144" s="41"/>
      <c r="BG144" s="41"/>
      <c r="BH144" s="41"/>
      <c r="BI144" s="41"/>
      <c r="BJ144" s="41"/>
      <c r="BK144" s="36">
        <f t="shared" si="307"/>
        <v>0</v>
      </c>
      <c r="BL144" s="41"/>
      <c r="BM144" s="41"/>
      <c r="BN144" s="41"/>
      <c r="BO144" s="41"/>
      <c r="BP144" s="41"/>
      <c r="BQ144" s="36">
        <f t="shared" si="308"/>
        <v>0</v>
      </c>
      <c r="BR144" s="41"/>
      <c r="BS144" s="41"/>
      <c r="BT144" s="41"/>
      <c r="BU144" s="41"/>
      <c r="BV144" s="41"/>
      <c r="BW144" s="36">
        <f t="shared" si="346"/>
        <v>0</v>
      </c>
      <c r="BX144" s="41"/>
      <c r="BY144" s="36">
        <f t="shared" si="309"/>
        <v>0</v>
      </c>
      <c r="BZ144" s="41">
        <v>2.83115388372534</v>
      </c>
      <c r="CA144" s="41">
        <v>2.5309225266441699</v>
      </c>
      <c r="CB144" s="41">
        <v>8.8200698535301996</v>
      </c>
      <c r="CC144" s="41">
        <v>8.6564498025368142</v>
      </c>
      <c r="CD144" s="41">
        <v>10.418007636291158</v>
      </c>
      <c r="CE144" s="36">
        <f t="shared" si="310"/>
        <v>33.256603702727681</v>
      </c>
      <c r="CF144" s="36">
        <f t="shared" si="311"/>
        <v>33.256603702727681</v>
      </c>
      <c r="CG144" s="67">
        <f t="shared" si="312"/>
        <v>3.0516512357138259E-3</v>
      </c>
      <c r="CH144" s="33"/>
      <c r="CI144" s="41"/>
      <c r="CJ144" s="41"/>
      <c r="CK144" s="41"/>
      <c r="CL144" s="41"/>
      <c r="CM144" s="41"/>
      <c r="CN144" s="41"/>
      <c r="CO144" s="36">
        <f t="shared" si="362"/>
        <v>0</v>
      </c>
      <c r="CP144" s="41"/>
      <c r="CQ144" s="41"/>
      <c r="CR144" s="41"/>
      <c r="CS144" s="41"/>
      <c r="CT144" s="41"/>
      <c r="CU144" s="41"/>
      <c r="CV144" s="36">
        <f t="shared" si="363"/>
        <v>0</v>
      </c>
      <c r="CW144" s="41"/>
      <c r="CX144" s="41"/>
      <c r="CY144" s="36">
        <f t="shared" si="315"/>
        <v>0</v>
      </c>
      <c r="CZ144" s="41">
        <v>37.688315367083803</v>
      </c>
      <c r="DA144" s="36">
        <f t="shared" si="316"/>
        <v>37.688315367083803</v>
      </c>
      <c r="DB144" s="41">
        <f>41.7419907702815-37.6883153670838</f>
        <v>4.053675403197694</v>
      </c>
      <c r="DC144" s="41">
        <v>2.5335471269985841</v>
      </c>
      <c r="DD144" s="41">
        <v>2.5335471269985841</v>
      </c>
      <c r="DE144" s="41">
        <v>2.6855599546184989</v>
      </c>
      <c r="DF144" s="41">
        <v>7.448628553375837</v>
      </c>
      <c r="DG144" s="36">
        <f t="shared" si="317"/>
        <v>19.254958165189201</v>
      </c>
      <c r="DH144" s="36">
        <f t="shared" si="318"/>
        <v>56.943273532273004</v>
      </c>
      <c r="DI144" s="67">
        <f t="shared" si="319"/>
        <v>6.0374983099601388E-3</v>
      </c>
      <c r="DJ144" s="33"/>
      <c r="DK144" s="41"/>
      <c r="DL144" s="41"/>
      <c r="DM144" s="41"/>
      <c r="DN144" s="41"/>
      <c r="DO144" s="41"/>
      <c r="DP144" s="36">
        <f t="shared" si="320"/>
        <v>0</v>
      </c>
      <c r="DQ144" s="41">
        <v>0.88674149444950445</v>
      </c>
      <c r="DR144" s="41">
        <v>0</v>
      </c>
      <c r="DS144" s="41">
        <v>0</v>
      </c>
      <c r="DT144" s="41">
        <v>0.12667735634992922</v>
      </c>
      <c r="DU144" s="41">
        <v>0</v>
      </c>
      <c r="DV144" s="41"/>
      <c r="DW144" s="41"/>
      <c r="DX144" s="41"/>
      <c r="DY144" s="41"/>
      <c r="DZ144" s="41"/>
      <c r="EA144" s="41"/>
      <c r="EB144" s="41"/>
      <c r="EC144" s="36">
        <f t="shared" si="321"/>
        <v>1.0134188507994337</v>
      </c>
      <c r="ED144" s="36">
        <f t="shared" si="322"/>
        <v>1.0134188507994337</v>
      </c>
      <c r="EE144" s="67">
        <f t="shared" si="323"/>
        <v>2.5335482514187244E-2</v>
      </c>
      <c r="EF144" s="32"/>
    </row>
    <row r="145" spans="1:142" ht="15.75" customHeight="1" x14ac:dyDescent="0.25">
      <c r="B145" s="42"/>
      <c r="C145" s="15" t="s">
        <v>42</v>
      </c>
      <c r="D145" s="1"/>
      <c r="E145" s="41"/>
      <c r="F145" s="41">
        <v>1.8921330000000001</v>
      </c>
      <c r="G145" s="41">
        <v>1.1148</v>
      </c>
      <c r="H145" s="41">
        <v>2.3851819999999999</v>
      </c>
      <c r="I145" s="41">
        <v>4.9314299999999998</v>
      </c>
      <c r="J145" s="41">
        <v>12.663401</v>
      </c>
      <c r="K145" s="41">
        <v>14.593975</v>
      </c>
      <c r="L145" s="41">
        <v>15.514976000000001</v>
      </c>
      <c r="M145" s="41">
        <v>19.151976000000001</v>
      </c>
      <c r="N145" s="41">
        <v>13.80099952</v>
      </c>
      <c r="O145" s="41">
        <v>36.487497490000003</v>
      </c>
      <c r="P145" s="36">
        <f t="shared" si="338"/>
        <v>122.53637001000001</v>
      </c>
      <c r="Q145" s="41"/>
      <c r="R145" s="41"/>
      <c r="S145" s="41"/>
      <c r="T145" s="36">
        <f t="shared" si="339"/>
        <v>0</v>
      </c>
      <c r="U145" s="41">
        <v>3.9569955768253435</v>
      </c>
      <c r="V145" s="41">
        <v>3.2294622534912185</v>
      </c>
      <c r="W145" s="41">
        <v>2.0558920558699176</v>
      </c>
      <c r="X145" s="41">
        <v>2.4886463241830574</v>
      </c>
      <c r="Y145" s="41">
        <v>2.4130353690412552</v>
      </c>
      <c r="Z145" s="36">
        <f t="shared" si="340"/>
        <v>14.144031579410791</v>
      </c>
      <c r="AA145" s="36">
        <f t="shared" si="306"/>
        <v>136.68040158941079</v>
      </c>
      <c r="AB145" s="67">
        <f t="shared" si="385"/>
        <v>2.6356455835831592E-2</v>
      </c>
      <c r="AC145" s="33"/>
      <c r="AD145" s="41">
        <v>92.694244800000007</v>
      </c>
      <c r="AE145" s="41"/>
      <c r="AF145" s="41">
        <v>70.900080489999993</v>
      </c>
      <c r="AG145" s="41">
        <v>49.84</v>
      </c>
      <c r="AH145" s="41">
        <v>41.475000000000001</v>
      </c>
      <c r="AI145" s="36">
        <f t="shared" si="341"/>
        <v>254.90932529</v>
      </c>
      <c r="AJ145" s="41"/>
      <c r="AK145" s="41"/>
      <c r="AL145" s="41"/>
      <c r="AM145" s="41"/>
      <c r="AN145" s="41"/>
      <c r="AO145" s="36">
        <f t="shared" si="342"/>
        <v>0</v>
      </c>
      <c r="AP145" s="41"/>
      <c r="AQ145" s="41"/>
      <c r="AR145" s="41"/>
      <c r="AS145" s="41"/>
      <c r="AT145" s="41"/>
      <c r="AU145" s="36">
        <f t="shared" si="343"/>
        <v>0</v>
      </c>
      <c r="AV145" s="41">
        <v>1.7046953046953046</v>
      </c>
      <c r="AW145" s="41">
        <v>0.56823176823176824</v>
      </c>
      <c r="AX145" s="41">
        <v>1.1364635364635365</v>
      </c>
      <c r="AY145" s="41">
        <v>0</v>
      </c>
      <c r="AZ145" s="41">
        <v>0</v>
      </c>
      <c r="BA145" s="36">
        <f t="shared" si="344"/>
        <v>3.4093906093906092</v>
      </c>
      <c r="BB145" s="36">
        <f t="shared" si="345"/>
        <v>258.31871589939061</v>
      </c>
      <c r="BC145" s="67">
        <f t="shared" si="386"/>
        <v>3.6918088592954208E-2</v>
      </c>
      <c r="BD145" s="33"/>
      <c r="BE145" s="41">
        <v>36.391199999999998</v>
      </c>
      <c r="BF145" s="41">
        <v>33.504578960000003</v>
      </c>
      <c r="BG145" s="41">
        <v>42.436950889999999</v>
      </c>
      <c r="BH145" s="41">
        <v>35.725120080000003</v>
      </c>
      <c r="BI145" s="41">
        <v>40.858380439999991</v>
      </c>
      <c r="BJ145" s="41"/>
      <c r="BK145" s="36">
        <f t="shared" si="307"/>
        <v>188.91623036999999</v>
      </c>
      <c r="BL145" s="41"/>
      <c r="BM145" s="41"/>
      <c r="BN145" s="41"/>
      <c r="BO145" s="41"/>
      <c r="BP145" s="41"/>
      <c r="BQ145" s="36">
        <f t="shared" si="308"/>
        <v>0</v>
      </c>
      <c r="BR145" s="41"/>
      <c r="BS145" s="41"/>
      <c r="BT145" s="41"/>
      <c r="BU145" s="41"/>
      <c r="BV145" s="41"/>
      <c r="BW145" s="36">
        <f t="shared" si="346"/>
        <v>0</v>
      </c>
      <c r="BX145" s="41">
        <v>8.3849999999999998</v>
      </c>
      <c r="BY145" s="36">
        <f t="shared" si="309"/>
        <v>8.3849999999999998</v>
      </c>
      <c r="BZ145" s="41">
        <v>0.39421130026555401</v>
      </c>
      <c r="CA145" s="41">
        <v>0.35176804420982338</v>
      </c>
      <c r="CB145" s="41">
        <v>1.2258845102952254</v>
      </c>
      <c r="CC145" s="41">
        <v>1.2024285963859043</v>
      </c>
      <c r="CD145" s="41">
        <v>1.4479788030652663</v>
      </c>
      <c r="CE145" s="36">
        <f t="shared" si="310"/>
        <v>4.6222712542217739</v>
      </c>
      <c r="CF145" s="36">
        <f t="shared" si="311"/>
        <v>201.92350162422176</v>
      </c>
      <c r="CG145" s="67">
        <f t="shared" si="312"/>
        <v>1.8528654000849725E-2</v>
      </c>
      <c r="CH145" s="33"/>
      <c r="CI145" s="41">
        <v>38.631523510195919</v>
      </c>
      <c r="CJ145" s="41">
        <v>38.693382581929264</v>
      </c>
      <c r="CK145" s="41">
        <v>39.130000000000003</v>
      </c>
      <c r="CL145" s="41">
        <v>39.130000000000003</v>
      </c>
      <c r="CM145" s="41">
        <v>39.130000000000003</v>
      </c>
      <c r="CN145" s="41"/>
      <c r="CO145" s="36">
        <f t="shared" si="362"/>
        <v>194.71490609212518</v>
      </c>
      <c r="CP145" s="41"/>
      <c r="CQ145" s="41"/>
      <c r="CR145" s="41"/>
      <c r="CS145" s="41"/>
      <c r="CT145" s="41"/>
      <c r="CU145" s="41"/>
      <c r="CV145" s="36">
        <f t="shared" si="363"/>
        <v>0</v>
      </c>
      <c r="CW145" s="41">
        <v>2.7949999999999999</v>
      </c>
      <c r="CX145" s="41"/>
      <c r="CY145" s="36">
        <f t="shared" si="315"/>
        <v>2.7949999999999999</v>
      </c>
      <c r="CZ145" s="41"/>
      <c r="DA145" s="36">
        <f t="shared" si="316"/>
        <v>0</v>
      </c>
      <c r="DB145" s="41">
        <v>0.18998352004856162</v>
      </c>
      <c r="DC145" s="41">
        <v>0.11873970003035103</v>
      </c>
      <c r="DD145" s="41">
        <v>0.11873970003035103</v>
      </c>
      <c r="DE145" s="41">
        <v>0.12586408203217209</v>
      </c>
      <c r="DF145" s="41">
        <v>0.34909471808923198</v>
      </c>
      <c r="DG145" s="36">
        <f t="shared" si="317"/>
        <v>0.9024217202306678</v>
      </c>
      <c r="DH145" s="36">
        <f t="shared" si="318"/>
        <v>198.41232781235584</v>
      </c>
      <c r="DI145" s="67">
        <f t="shared" si="319"/>
        <v>2.1036972754357529E-2</v>
      </c>
      <c r="DJ145" s="33"/>
      <c r="DK145" s="41"/>
      <c r="DL145" s="41"/>
      <c r="DM145" s="41"/>
      <c r="DN145" s="41"/>
      <c r="DO145" s="41"/>
      <c r="DP145" s="36">
        <f t="shared" si="320"/>
        <v>0</v>
      </c>
      <c r="DQ145" s="41">
        <v>4.1558895010622855E-2</v>
      </c>
      <c r="DR145" s="41">
        <v>0</v>
      </c>
      <c r="DS145" s="41">
        <v>0</v>
      </c>
      <c r="DT145" s="41">
        <v>5.9369850015175505E-3</v>
      </c>
      <c r="DU145" s="41">
        <v>0</v>
      </c>
      <c r="DV145" s="41"/>
      <c r="DW145" s="41"/>
      <c r="DX145" s="41"/>
      <c r="DY145" s="41"/>
      <c r="DZ145" s="41"/>
      <c r="EA145" s="41"/>
      <c r="EB145" s="41"/>
      <c r="EC145" s="36">
        <f t="shared" si="321"/>
        <v>4.7495880012140404E-2</v>
      </c>
      <c r="ED145" s="36">
        <f t="shared" si="322"/>
        <v>4.7495880012140404E-2</v>
      </c>
      <c r="EE145" s="67">
        <f t="shared" si="323"/>
        <v>1.1873975272852612E-3</v>
      </c>
      <c r="EF145" s="32"/>
    </row>
    <row r="146" spans="1:142" s="32" customFormat="1" ht="15.75" customHeight="1" x14ac:dyDescent="0.25">
      <c r="B146" s="42"/>
      <c r="C146" s="15" t="s">
        <v>43</v>
      </c>
      <c r="D146" s="1"/>
      <c r="E146" s="41"/>
      <c r="F146" s="41"/>
      <c r="G146" s="41"/>
      <c r="H146" s="41"/>
      <c r="I146" s="41"/>
      <c r="J146" s="41"/>
      <c r="K146" s="41"/>
      <c r="L146" s="41"/>
      <c r="M146" s="41"/>
      <c r="N146" s="41"/>
      <c r="O146" s="41"/>
      <c r="P146" s="36">
        <f t="shared" si="338"/>
        <v>0</v>
      </c>
      <c r="Q146" s="41"/>
      <c r="R146" s="41"/>
      <c r="S146" s="41"/>
      <c r="T146" s="36">
        <f t="shared" si="339"/>
        <v>0</v>
      </c>
      <c r="U146" s="41"/>
      <c r="V146" s="41"/>
      <c r="W146" s="41"/>
      <c r="X146" s="41"/>
      <c r="Y146" s="41"/>
      <c r="Z146" s="36">
        <f t="shared" si="340"/>
        <v>0</v>
      </c>
      <c r="AA146" s="36">
        <f t="shared" si="306"/>
        <v>0</v>
      </c>
      <c r="AB146" s="67" t="str">
        <f t="shared" si="385"/>
        <v/>
      </c>
      <c r="AC146" s="33"/>
      <c r="AD146" s="41"/>
      <c r="AE146" s="41"/>
      <c r="AF146" s="41"/>
      <c r="AG146" s="41"/>
      <c r="AH146" s="41"/>
      <c r="AI146" s="36">
        <f t="shared" si="341"/>
        <v>0</v>
      </c>
      <c r="AJ146" s="41"/>
      <c r="AK146" s="41"/>
      <c r="AL146" s="41"/>
      <c r="AM146" s="41"/>
      <c r="AN146" s="41"/>
      <c r="AO146" s="36">
        <f t="shared" si="342"/>
        <v>0</v>
      </c>
      <c r="AP146" s="41"/>
      <c r="AQ146" s="41"/>
      <c r="AR146" s="41"/>
      <c r="AS146" s="41"/>
      <c r="AT146" s="41"/>
      <c r="AU146" s="36">
        <f t="shared" si="343"/>
        <v>0</v>
      </c>
      <c r="AV146" s="41"/>
      <c r="AW146" s="41"/>
      <c r="AX146" s="41"/>
      <c r="AY146" s="41"/>
      <c r="AZ146" s="41"/>
      <c r="BA146" s="36">
        <f t="shared" si="344"/>
        <v>0</v>
      </c>
      <c r="BB146" s="36">
        <f t="shared" si="345"/>
        <v>0</v>
      </c>
      <c r="BC146" s="67" t="str">
        <f t="shared" si="386"/>
        <v/>
      </c>
      <c r="BD146" s="33"/>
      <c r="BE146" s="41">
        <v>1.5797791999999999</v>
      </c>
      <c r="BF146" s="41"/>
      <c r="BG146" s="41"/>
      <c r="BH146" s="41"/>
      <c r="BI146" s="41">
        <v>0.56177087000000003</v>
      </c>
      <c r="BJ146" s="41"/>
      <c r="BK146" s="36">
        <f t="shared" si="307"/>
        <v>2.1415500700000001</v>
      </c>
      <c r="BL146" s="41"/>
      <c r="BM146" s="41"/>
      <c r="BN146" s="41"/>
      <c r="BO146" s="41"/>
      <c r="BP146" s="41"/>
      <c r="BQ146" s="36">
        <f t="shared" si="308"/>
        <v>0</v>
      </c>
      <c r="BR146" s="41"/>
      <c r="BS146" s="41"/>
      <c r="BT146" s="41"/>
      <c r="BU146" s="41"/>
      <c r="BV146" s="41"/>
      <c r="BW146" s="36">
        <f t="shared" si="346"/>
        <v>0</v>
      </c>
      <c r="BX146" s="41">
        <v>16.350000000000001</v>
      </c>
      <c r="BY146" s="36">
        <f t="shared" si="309"/>
        <v>16.350000000000001</v>
      </c>
      <c r="BZ146" s="41"/>
      <c r="CA146" s="41"/>
      <c r="CB146" s="41"/>
      <c r="CC146" s="41"/>
      <c r="CD146" s="41"/>
      <c r="CE146" s="36">
        <f t="shared" si="310"/>
        <v>0</v>
      </c>
      <c r="CF146" s="36">
        <f t="shared" si="311"/>
        <v>18.491550070000002</v>
      </c>
      <c r="CG146" s="67">
        <f t="shared" si="312"/>
        <v>1.6967986907439759E-3</v>
      </c>
      <c r="CH146" s="33"/>
      <c r="CI146" s="41">
        <v>0.44000000000000006</v>
      </c>
      <c r="CJ146" s="41"/>
      <c r="CK146" s="41"/>
      <c r="CL146" s="41"/>
      <c r="CM146" s="41"/>
      <c r="CN146" s="41">
        <v>10.9</v>
      </c>
      <c r="CO146" s="36">
        <f t="shared" si="362"/>
        <v>11.34</v>
      </c>
      <c r="CP146" s="41"/>
      <c r="CQ146" s="41"/>
      <c r="CR146" s="41"/>
      <c r="CS146" s="41"/>
      <c r="CT146" s="41"/>
      <c r="CU146" s="41"/>
      <c r="CV146" s="36">
        <f t="shared" si="363"/>
        <v>0</v>
      </c>
      <c r="CW146" s="41">
        <v>5.45</v>
      </c>
      <c r="CX146" s="41"/>
      <c r="CY146" s="36">
        <f t="shared" si="315"/>
        <v>5.45</v>
      </c>
      <c r="CZ146" s="41"/>
      <c r="DA146" s="36">
        <f t="shared" si="316"/>
        <v>0</v>
      </c>
      <c r="DB146" s="41"/>
      <c r="DC146" s="41"/>
      <c r="DD146" s="41"/>
      <c r="DE146" s="41"/>
      <c r="DF146" s="41"/>
      <c r="DG146" s="36">
        <f t="shared" si="317"/>
        <v>0</v>
      </c>
      <c r="DH146" s="36">
        <f t="shared" si="318"/>
        <v>16.79</v>
      </c>
      <c r="DI146" s="67">
        <f t="shared" si="319"/>
        <v>1.7801856187066377E-3</v>
      </c>
      <c r="DJ146" s="33"/>
      <c r="DK146" s="41"/>
      <c r="DL146" s="41"/>
      <c r="DM146" s="41"/>
      <c r="DN146" s="41"/>
      <c r="DO146" s="41"/>
      <c r="DP146" s="36">
        <f t="shared" si="320"/>
        <v>0</v>
      </c>
      <c r="DQ146" s="41"/>
      <c r="DR146" s="41"/>
      <c r="DS146" s="41"/>
      <c r="DT146" s="41"/>
      <c r="DU146" s="41"/>
      <c r="DV146" s="41"/>
      <c r="DW146" s="41"/>
      <c r="DX146" s="41"/>
      <c r="DY146" s="41"/>
      <c r="DZ146" s="41"/>
      <c r="EA146" s="41"/>
      <c r="EB146" s="41"/>
      <c r="EC146" s="36">
        <f t="shared" si="321"/>
        <v>0</v>
      </c>
      <c r="ED146" s="36">
        <f t="shared" si="322"/>
        <v>0</v>
      </c>
      <c r="EE146" s="67" t="str">
        <f t="shared" si="323"/>
        <v/>
      </c>
    </row>
    <row r="147" spans="1:142" s="32" customFormat="1" x14ac:dyDescent="0.25">
      <c r="B147" s="42"/>
      <c r="C147" s="15" t="s">
        <v>121</v>
      </c>
      <c r="D147" s="1"/>
      <c r="E147" s="41"/>
      <c r="F147" s="41"/>
      <c r="G147" s="41"/>
      <c r="H147" s="41"/>
      <c r="I147" s="41"/>
      <c r="J147" s="41"/>
      <c r="K147" s="41"/>
      <c r="L147" s="41"/>
      <c r="M147" s="41"/>
      <c r="N147" s="41"/>
      <c r="O147" s="41"/>
      <c r="P147" s="36">
        <f t="shared" si="338"/>
        <v>0</v>
      </c>
      <c r="Q147" s="41"/>
      <c r="R147" s="41"/>
      <c r="S147" s="41"/>
      <c r="T147" s="36">
        <f t="shared" si="339"/>
        <v>0</v>
      </c>
      <c r="U147" s="41"/>
      <c r="V147" s="41"/>
      <c r="W147" s="41"/>
      <c r="X147" s="41"/>
      <c r="Y147" s="41"/>
      <c r="Z147" s="36">
        <f>SUM(U147:Y147)</f>
        <v>0</v>
      </c>
      <c r="AA147" s="36">
        <f t="shared" si="306"/>
        <v>0</v>
      </c>
      <c r="AB147" s="67" t="str">
        <f t="shared" si="385"/>
        <v/>
      </c>
      <c r="AC147" s="35"/>
      <c r="AD147" s="41"/>
      <c r="AE147" s="41"/>
      <c r="AF147" s="41"/>
      <c r="AG147" s="41"/>
      <c r="AH147" s="41"/>
      <c r="AI147" s="36">
        <f t="shared" si="341"/>
        <v>0</v>
      </c>
      <c r="AJ147" s="41"/>
      <c r="AK147" s="41"/>
      <c r="AL147" s="41"/>
      <c r="AM147" s="41"/>
      <c r="AN147" s="41"/>
      <c r="AO147" s="36">
        <f t="shared" si="342"/>
        <v>0</v>
      </c>
      <c r="AP147" s="41"/>
      <c r="AQ147" s="41"/>
      <c r="AR147" s="41"/>
      <c r="AS147" s="41"/>
      <c r="AT147" s="41"/>
      <c r="AU147" s="36">
        <f t="shared" si="343"/>
        <v>0</v>
      </c>
      <c r="AV147" s="41"/>
      <c r="AW147" s="41"/>
      <c r="AX147" s="41"/>
      <c r="AY147" s="41"/>
      <c r="AZ147" s="41"/>
      <c r="BA147" s="36">
        <f>SUM(AV147:AZ147)</f>
        <v>0</v>
      </c>
      <c r="BB147" s="36">
        <f>SUM(AI147,AO147,AU147,BA147)</f>
        <v>0</v>
      </c>
      <c r="BC147" s="67" t="str">
        <f t="shared" si="386"/>
        <v/>
      </c>
      <c r="BD147" s="35"/>
      <c r="BE147" s="41"/>
      <c r="BF147" s="41"/>
      <c r="BG147" s="41"/>
      <c r="BH147" s="41"/>
      <c r="BI147" s="41"/>
      <c r="BJ147" s="41"/>
      <c r="BK147" s="36">
        <f t="shared" si="307"/>
        <v>0</v>
      </c>
      <c r="BL147" s="41"/>
      <c r="BM147" s="41"/>
      <c r="BN147" s="41"/>
      <c r="BO147" s="41"/>
      <c r="BP147" s="41"/>
      <c r="BQ147" s="36">
        <f t="shared" si="308"/>
        <v>0</v>
      </c>
      <c r="BR147" s="41"/>
      <c r="BS147" s="41"/>
      <c r="BT147" s="41"/>
      <c r="BU147" s="41"/>
      <c r="BV147" s="41"/>
      <c r="BW147" s="36">
        <f t="shared" si="346"/>
        <v>0</v>
      </c>
      <c r="BX147" s="41"/>
      <c r="BY147" s="36">
        <f t="shared" si="309"/>
        <v>0</v>
      </c>
      <c r="BZ147" s="41"/>
      <c r="CA147" s="41"/>
      <c r="CB147" s="41"/>
      <c r="CC147" s="41"/>
      <c r="CD147" s="41"/>
      <c r="CE147" s="36">
        <f t="shared" si="310"/>
        <v>0</v>
      </c>
      <c r="CF147" s="36">
        <f t="shared" si="311"/>
        <v>0</v>
      </c>
      <c r="CG147" s="67" t="str">
        <f t="shared" si="312"/>
        <v/>
      </c>
      <c r="CH147" s="35"/>
      <c r="CI147" s="41"/>
      <c r="CJ147" s="41"/>
      <c r="CK147" s="41"/>
      <c r="CL147" s="41"/>
      <c r="CM147" s="41"/>
      <c r="CN147" s="41">
        <v>1</v>
      </c>
      <c r="CO147" s="36">
        <f t="shared" si="362"/>
        <v>1</v>
      </c>
      <c r="CP147" s="41"/>
      <c r="CQ147" s="41"/>
      <c r="CR147" s="41"/>
      <c r="CS147" s="41"/>
      <c r="CT147" s="41"/>
      <c r="CU147" s="41"/>
      <c r="CV147" s="36">
        <f t="shared" si="363"/>
        <v>0</v>
      </c>
      <c r="CW147" s="41"/>
      <c r="CX147" s="41"/>
      <c r="CY147" s="36">
        <f t="shared" si="315"/>
        <v>0</v>
      </c>
      <c r="CZ147" s="41"/>
      <c r="DA147" s="36">
        <f t="shared" si="316"/>
        <v>0</v>
      </c>
      <c r="DB147" s="41"/>
      <c r="DC147" s="41"/>
      <c r="DD147" s="41"/>
      <c r="DE147" s="41"/>
      <c r="DF147" s="41"/>
      <c r="DG147" s="36">
        <f t="shared" si="317"/>
        <v>0</v>
      </c>
      <c r="DH147" s="36">
        <f t="shared" si="318"/>
        <v>1</v>
      </c>
      <c r="DI147" s="67">
        <f t="shared" si="319"/>
        <v>1.0602654072106241E-4</v>
      </c>
      <c r="DJ147" s="35"/>
      <c r="DK147" s="41"/>
      <c r="DL147" s="41"/>
      <c r="DM147" s="41"/>
      <c r="DN147" s="41"/>
      <c r="DO147" s="41"/>
      <c r="DP147" s="36">
        <f t="shared" si="320"/>
        <v>0</v>
      </c>
      <c r="DQ147" s="41"/>
      <c r="DR147" s="41"/>
      <c r="DS147" s="41"/>
      <c r="DT147" s="41"/>
      <c r="DU147" s="41"/>
      <c r="DV147" s="41"/>
      <c r="DW147" s="41"/>
      <c r="DX147" s="41"/>
      <c r="DY147" s="41"/>
      <c r="DZ147" s="41"/>
      <c r="EA147" s="41"/>
      <c r="EB147" s="41"/>
      <c r="EC147" s="36">
        <f t="shared" si="321"/>
        <v>0</v>
      </c>
      <c r="ED147" s="36">
        <f t="shared" si="322"/>
        <v>0</v>
      </c>
      <c r="EE147" s="67" t="str">
        <f t="shared" si="323"/>
        <v/>
      </c>
    </row>
    <row r="148" spans="1:142" ht="15.75" customHeight="1" x14ac:dyDescent="0.25">
      <c r="B148" s="42"/>
      <c r="C148" s="15" t="s">
        <v>44</v>
      </c>
      <c r="D148" s="1"/>
      <c r="E148" s="41">
        <v>4.4634</v>
      </c>
      <c r="F148" s="41"/>
      <c r="G148" s="41">
        <v>15.048249999999999</v>
      </c>
      <c r="H148" s="41">
        <v>5.60595</v>
      </c>
      <c r="I148" s="41">
        <v>18.491534999999999</v>
      </c>
      <c r="J148" s="41">
        <v>6.6251490000000004</v>
      </c>
      <c r="K148" s="41">
        <v>23.214072000000002</v>
      </c>
      <c r="L148" s="41">
        <v>48.113951999999998</v>
      </c>
      <c r="M148" s="41"/>
      <c r="N148" s="41"/>
      <c r="O148" s="41">
        <v>15.88304422</v>
      </c>
      <c r="P148" s="36">
        <f t="shared" si="338"/>
        <v>137.44535221999999</v>
      </c>
      <c r="Q148" s="41"/>
      <c r="R148" s="41"/>
      <c r="S148" s="41">
        <v>2.8386322792202607</v>
      </c>
      <c r="T148" s="36">
        <f t="shared" si="339"/>
        <v>2.8386322792202607</v>
      </c>
      <c r="U148" s="41">
        <v>245.05108322196949</v>
      </c>
      <c r="V148" s="41">
        <v>199.9959838412062</v>
      </c>
      <c r="W148" s="41">
        <v>127.31845803137277</v>
      </c>
      <c r="X148" s="41">
        <v>154.11831164762219</v>
      </c>
      <c r="Y148" s="41">
        <v>149.43583321134059</v>
      </c>
      <c r="Z148" s="36">
        <f t="shared" si="340"/>
        <v>875.9196699535114</v>
      </c>
      <c r="AA148" s="36">
        <f t="shared" si="306"/>
        <v>1016.2036544527316</v>
      </c>
      <c r="AB148" s="67">
        <f t="shared" si="385"/>
        <v>0.19595733131698026</v>
      </c>
      <c r="AC148" s="33"/>
      <c r="AD148" s="41">
        <v>81.745599999999996</v>
      </c>
      <c r="AE148" s="41">
        <v>199.04500000000002</v>
      </c>
      <c r="AF148" s="41">
        <v>433.45575123000003</v>
      </c>
      <c r="AG148" s="41">
        <v>281.20539000000002</v>
      </c>
      <c r="AH148" s="41">
        <v>428.56813910194194</v>
      </c>
      <c r="AI148" s="36">
        <f t="shared" si="341"/>
        <v>1424.0198803319422</v>
      </c>
      <c r="AJ148" s="41">
        <v>3.4524700000000004</v>
      </c>
      <c r="AK148" s="41">
        <v>7.8350000000000009</v>
      </c>
      <c r="AL148" s="41">
        <v>14.424299999999999</v>
      </c>
      <c r="AM148" s="41">
        <v>21.349650125349999</v>
      </c>
      <c r="AN148" s="41">
        <v>13.90226780465</v>
      </c>
      <c r="AO148" s="36">
        <f t="shared" si="342"/>
        <v>60.963687929999999</v>
      </c>
      <c r="AP148" s="41">
        <v>22.473821097347223</v>
      </c>
      <c r="AQ148" s="41">
        <v>32.591343277759286</v>
      </c>
      <c r="AR148" s="41">
        <v>63.455366505794288</v>
      </c>
      <c r="AS148" s="41">
        <v>117.02119538985036</v>
      </c>
      <c r="AT148" s="41">
        <v>57.392522343520426</v>
      </c>
      <c r="AU148" s="36">
        <f t="shared" si="343"/>
        <v>292.93424861427161</v>
      </c>
      <c r="AV148" s="41">
        <v>138.93266733266736</v>
      </c>
      <c r="AW148" s="41">
        <v>46.310889110889114</v>
      </c>
      <c r="AX148" s="41">
        <v>92.621778221778229</v>
      </c>
      <c r="AY148" s="41">
        <v>0</v>
      </c>
      <c r="AZ148" s="41">
        <v>0</v>
      </c>
      <c r="BA148" s="36">
        <f t="shared" si="344"/>
        <v>277.86533466533473</v>
      </c>
      <c r="BB148" s="36">
        <f t="shared" si="345"/>
        <v>2055.7831515415487</v>
      </c>
      <c r="BC148" s="67">
        <f t="shared" si="386"/>
        <v>0.29380598402352365</v>
      </c>
      <c r="BD148" s="33"/>
      <c r="BE148" s="41">
        <v>304.83199999999999</v>
      </c>
      <c r="BF148" s="41">
        <v>282.065</v>
      </c>
      <c r="BG148" s="41">
        <v>252.88137285505917</v>
      </c>
      <c r="BH148" s="41">
        <v>267.42500000000001</v>
      </c>
      <c r="BI148" s="41">
        <v>270.52</v>
      </c>
      <c r="BJ148" s="41"/>
      <c r="BK148" s="36">
        <f t="shared" si="307"/>
        <v>1377.7233728550591</v>
      </c>
      <c r="BL148" s="41"/>
      <c r="BM148" s="41"/>
      <c r="BN148" s="41"/>
      <c r="BO148" s="41"/>
      <c r="BP148" s="41"/>
      <c r="BQ148" s="36">
        <f t="shared" si="308"/>
        <v>0</v>
      </c>
      <c r="BR148" s="41">
        <v>39.064167837810771</v>
      </c>
      <c r="BS148" s="41">
        <v>15.659192347850361</v>
      </c>
      <c r="BT148" s="41">
        <v>1.8811025338492158</v>
      </c>
      <c r="BU148" s="41">
        <v>42.383974724530006</v>
      </c>
      <c r="BV148" s="41">
        <v>29.61368166246784</v>
      </c>
      <c r="BW148" s="36">
        <f t="shared" si="346"/>
        <v>128.60211910650821</v>
      </c>
      <c r="BX148" s="41">
        <v>544.375</v>
      </c>
      <c r="BY148" s="36">
        <f t="shared" si="309"/>
        <v>544.375</v>
      </c>
      <c r="BZ148" s="41">
        <v>48.918038623861896</v>
      </c>
      <c r="CA148" s="41">
        <v>43.646824584204069</v>
      </c>
      <c r="CB148" s="41">
        <v>152.10581820056754</v>
      </c>
      <c r="CC148" s="41">
        <v>149.19052365281868</v>
      </c>
      <c r="CD148" s="41">
        <v>179.66292805533513</v>
      </c>
      <c r="CE148" s="36">
        <f t="shared" si="310"/>
        <v>573.52413311678731</v>
      </c>
      <c r="CF148" s="36">
        <f t="shared" si="311"/>
        <v>2624.2246250783546</v>
      </c>
      <c r="CG148" s="67">
        <f t="shared" si="312"/>
        <v>0.24080084639713778</v>
      </c>
      <c r="CH148" s="33"/>
      <c r="CI148" s="41"/>
      <c r="CJ148" s="41"/>
      <c r="CK148" s="41"/>
      <c r="CL148" s="41"/>
      <c r="CM148" s="41"/>
      <c r="CN148" s="41">
        <v>1705.5684000000001</v>
      </c>
      <c r="CO148" s="36">
        <f t="shared" si="362"/>
        <v>1705.5684000000001</v>
      </c>
      <c r="CP148" s="41"/>
      <c r="CQ148" s="41"/>
      <c r="CR148" s="41"/>
      <c r="CS148" s="41"/>
      <c r="CT148" s="41"/>
      <c r="CU148" s="41">
        <v>32.064599999999999</v>
      </c>
      <c r="CV148" s="36">
        <f t="shared" si="363"/>
        <v>32.064599999999999</v>
      </c>
      <c r="CW148" s="41">
        <v>161.25</v>
      </c>
      <c r="CX148" s="41"/>
      <c r="CY148" s="36">
        <f t="shared" si="315"/>
        <v>161.25</v>
      </c>
      <c r="CZ148" s="41"/>
      <c r="DA148" s="36">
        <f t="shared" si="316"/>
        <v>0</v>
      </c>
      <c r="DB148" s="41">
        <v>76.167210322519225</v>
      </c>
      <c r="DC148" s="41">
        <v>47.604506451574522</v>
      </c>
      <c r="DD148" s="41">
        <v>47.604506451574522</v>
      </c>
      <c r="DE148" s="41">
        <v>50.460776838668984</v>
      </c>
      <c r="DF148" s="41">
        <v>139.95724896762908</v>
      </c>
      <c r="DG148" s="36">
        <f t="shared" si="317"/>
        <v>361.79424903196633</v>
      </c>
      <c r="DH148" s="36">
        <f t="shared" si="318"/>
        <v>2260.6772490319663</v>
      </c>
      <c r="DI148" s="67">
        <f t="shared" si="319"/>
        <v>0.23969178840166711</v>
      </c>
      <c r="DJ148" s="33"/>
      <c r="DK148" s="41"/>
      <c r="DL148" s="41"/>
      <c r="DM148" s="41"/>
      <c r="DN148" s="41"/>
      <c r="DO148" s="41"/>
      <c r="DP148" s="36">
        <f t="shared" si="320"/>
        <v>0</v>
      </c>
      <c r="DQ148" s="41">
        <v>16.661569316548498</v>
      </c>
      <c r="DR148" s="41">
        <v>0</v>
      </c>
      <c r="DS148" s="41">
        <v>0</v>
      </c>
      <c r="DT148" s="41">
        <v>2.380224188078357</v>
      </c>
      <c r="DU148" s="41">
        <v>0</v>
      </c>
      <c r="DV148" s="41"/>
      <c r="DW148" s="41"/>
      <c r="DX148" s="41"/>
      <c r="DY148" s="41"/>
      <c r="DZ148" s="41"/>
      <c r="EA148" s="41"/>
      <c r="EB148" s="41"/>
      <c r="EC148" s="36">
        <f t="shared" si="321"/>
        <v>19.041793504626856</v>
      </c>
      <c r="ED148" s="36">
        <f t="shared" si="322"/>
        <v>19.041793504626856</v>
      </c>
      <c r="EE148" s="67">
        <f t="shared" si="323"/>
        <v>0.47604504889036897</v>
      </c>
      <c r="EF148" s="32"/>
      <c r="EH148" s="153"/>
      <c r="EJ148" s="155"/>
      <c r="EK148" s="156"/>
      <c r="EL148" s="32"/>
    </row>
    <row r="149" spans="1:142" ht="15.75" customHeight="1" x14ac:dyDescent="0.25">
      <c r="B149" s="42">
        <v>10</v>
      </c>
      <c r="C149" s="16" t="s">
        <v>45</v>
      </c>
      <c r="D149" s="1"/>
      <c r="E149" s="41"/>
      <c r="F149" s="41">
        <v>48.091999999999999</v>
      </c>
      <c r="G149" s="41">
        <v>53</v>
      </c>
      <c r="H149" s="41">
        <v>58</v>
      </c>
      <c r="I149" s="41">
        <v>59.64</v>
      </c>
      <c r="J149" s="41">
        <v>64.48</v>
      </c>
      <c r="K149" s="41">
        <v>69.3</v>
      </c>
      <c r="L149" s="41">
        <v>69.3</v>
      </c>
      <c r="M149" s="41">
        <v>71.912999999999997</v>
      </c>
      <c r="N149" s="41">
        <v>75</v>
      </c>
      <c r="O149" s="41">
        <v>78</v>
      </c>
      <c r="P149" s="36">
        <f t="shared" si="338"/>
        <v>646.72500000000002</v>
      </c>
      <c r="Q149" s="40"/>
      <c r="R149" s="40"/>
      <c r="S149" s="40"/>
      <c r="T149" s="36">
        <f t="shared" si="339"/>
        <v>0</v>
      </c>
      <c r="U149" s="40"/>
      <c r="V149" s="40"/>
      <c r="W149" s="40"/>
      <c r="X149" s="40"/>
      <c r="Y149" s="40"/>
      <c r="Z149" s="36">
        <f t="shared" si="340"/>
        <v>0</v>
      </c>
      <c r="AA149" s="36">
        <f t="shared" si="306"/>
        <v>646.72500000000002</v>
      </c>
      <c r="AB149" s="68">
        <f t="shared" si="385"/>
        <v>0.12470975137776273</v>
      </c>
      <c r="AC149" s="35"/>
      <c r="AD149" s="40">
        <v>89.82</v>
      </c>
      <c r="AE149" s="40">
        <v>130</v>
      </c>
      <c r="AF149" s="40">
        <v>137.978655</v>
      </c>
      <c r="AG149" s="40">
        <v>175</v>
      </c>
      <c r="AH149" s="40">
        <v>200</v>
      </c>
      <c r="AI149" s="36">
        <f t="shared" si="341"/>
        <v>732.79865500000005</v>
      </c>
      <c r="AJ149" s="40"/>
      <c r="AK149" s="40"/>
      <c r="AL149" s="40"/>
      <c r="AM149" s="40"/>
      <c r="AN149" s="40"/>
      <c r="AO149" s="36">
        <f t="shared" si="342"/>
        <v>0</v>
      </c>
      <c r="AP149" s="40"/>
      <c r="AQ149" s="40"/>
      <c r="AR149" s="40"/>
      <c r="AS149" s="40"/>
      <c r="AT149" s="40"/>
      <c r="AU149" s="36">
        <f t="shared" si="343"/>
        <v>0</v>
      </c>
      <c r="AV149" s="40"/>
      <c r="AW149" s="40"/>
      <c r="AX149" s="40"/>
      <c r="AY149" s="40"/>
      <c r="AZ149" s="40"/>
      <c r="BA149" s="36">
        <f t="shared" si="344"/>
        <v>0</v>
      </c>
      <c r="BB149" s="36">
        <f t="shared" si="345"/>
        <v>732.79865500000005</v>
      </c>
      <c r="BC149" s="68">
        <f t="shared" si="386"/>
        <v>0.1047292511187011</v>
      </c>
      <c r="BD149" s="35"/>
      <c r="BE149" s="40">
        <v>235</v>
      </c>
      <c r="BF149" s="40">
        <v>275</v>
      </c>
      <c r="BG149" s="40">
        <v>290</v>
      </c>
      <c r="BH149" s="40">
        <v>290</v>
      </c>
      <c r="BI149" s="40">
        <v>306</v>
      </c>
      <c r="BJ149" s="40"/>
      <c r="BK149" s="36">
        <f t="shared" si="307"/>
        <v>1396</v>
      </c>
      <c r="BL149" s="40"/>
      <c r="BM149" s="40"/>
      <c r="BN149" s="40"/>
      <c r="BO149" s="40"/>
      <c r="BP149" s="40"/>
      <c r="BQ149" s="36">
        <f t="shared" si="308"/>
        <v>0</v>
      </c>
      <c r="BR149" s="40"/>
      <c r="BS149" s="40"/>
      <c r="BT149" s="40"/>
      <c r="BU149" s="40"/>
      <c r="BV149" s="40"/>
      <c r="BW149" s="36">
        <f t="shared" si="346"/>
        <v>0</v>
      </c>
      <c r="BX149" s="40"/>
      <c r="BY149" s="36">
        <f t="shared" si="309"/>
        <v>0</v>
      </c>
      <c r="BZ149" s="40"/>
      <c r="CA149" s="40"/>
      <c r="CB149" s="40"/>
      <c r="CC149" s="40"/>
      <c r="CD149" s="40"/>
      <c r="CE149" s="36">
        <f t="shared" si="310"/>
        <v>0</v>
      </c>
      <c r="CF149" s="36">
        <f t="shared" si="311"/>
        <v>1396</v>
      </c>
      <c r="CG149" s="67">
        <f t="shared" si="312"/>
        <v>0.12809802116705893</v>
      </c>
      <c r="CH149" s="35"/>
      <c r="CI149" s="40">
        <v>294</v>
      </c>
      <c r="CJ149" s="40">
        <v>290</v>
      </c>
      <c r="CK149" s="40">
        <v>290</v>
      </c>
      <c r="CL149" s="40"/>
      <c r="CM149" s="40"/>
      <c r="CN149" s="40"/>
      <c r="CO149" s="36">
        <f t="shared" si="362"/>
        <v>874</v>
      </c>
      <c r="CP149" s="40"/>
      <c r="CQ149" s="40"/>
      <c r="CR149" s="40"/>
      <c r="CS149" s="40"/>
      <c r="CT149" s="40"/>
      <c r="CU149" s="40"/>
      <c r="CV149" s="36">
        <f t="shared" si="363"/>
        <v>0</v>
      </c>
      <c r="CW149" s="40"/>
      <c r="CX149" s="40"/>
      <c r="CY149" s="36">
        <f t="shared" si="315"/>
        <v>0</v>
      </c>
      <c r="CZ149" s="40"/>
      <c r="DA149" s="36">
        <f t="shared" si="316"/>
        <v>0</v>
      </c>
      <c r="DB149" s="40"/>
      <c r="DC149" s="40"/>
      <c r="DD149" s="40"/>
      <c r="DE149" s="40"/>
      <c r="DF149" s="40"/>
      <c r="DG149" s="36">
        <f t="shared" si="317"/>
        <v>0</v>
      </c>
      <c r="DH149" s="36">
        <f t="shared" si="318"/>
        <v>874</v>
      </c>
      <c r="DI149" s="67">
        <f t="shared" si="319"/>
        <v>9.2667196590208542E-2</v>
      </c>
      <c r="DJ149" s="35"/>
      <c r="DK149" s="40"/>
      <c r="DL149" s="40"/>
      <c r="DM149" s="40"/>
      <c r="DN149" s="40"/>
      <c r="DO149" s="40"/>
      <c r="DP149" s="36">
        <f t="shared" si="320"/>
        <v>0</v>
      </c>
      <c r="DQ149" s="40"/>
      <c r="DR149" s="40"/>
      <c r="DS149" s="40"/>
      <c r="DT149" s="40"/>
      <c r="DU149" s="40"/>
      <c r="DV149" s="40"/>
      <c r="DW149" s="40"/>
      <c r="DX149" s="40"/>
      <c r="DY149" s="40"/>
      <c r="DZ149" s="40"/>
      <c r="EA149" s="40"/>
      <c r="EB149" s="40"/>
      <c r="EC149" s="36">
        <f t="shared" si="321"/>
        <v>0</v>
      </c>
      <c r="ED149" s="36">
        <f t="shared" si="322"/>
        <v>0</v>
      </c>
      <c r="EE149" s="68" t="str">
        <f t="shared" si="323"/>
        <v/>
      </c>
      <c r="EF149" s="32"/>
    </row>
    <row r="150" spans="1:142" s="32" customFormat="1" ht="30" x14ac:dyDescent="0.25">
      <c r="C150" s="61" t="s">
        <v>46</v>
      </c>
      <c r="D150" s="1"/>
      <c r="E150" s="53">
        <f t="shared" ref="E150:AA150" si="393">SUM(E110:E149)</f>
        <v>4.4634</v>
      </c>
      <c r="F150" s="53">
        <f t="shared" si="393"/>
        <v>93.086565000000007</v>
      </c>
      <c r="G150" s="53">
        <f t="shared" si="393"/>
        <v>106.25498399999999</v>
      </c>
      <c r="H150" s="53">
        <f t="shared" si="393"/>
        <v>110.91403199999999</v>
      </c>
      <c r="I150" s="53">
        <f t="shared" si="393"/>
        <v>160.39815099999998</v>
      </c>
      <c r="J150" s="53">
        <f t="shared" si="393"/>
        <v>274.92391599999996</v>
      </c>
      <c r="K150" s="53">
        <f t="shared" si="393"/>
        <v>216.200109</v>
      </c>
      <c r="L150" s="53">
        <f t="shared" si="393"/>
        <v>282.29137800000001</v>
      </c>
      <c r="M150" s="53">
        <f t="shared" si="393"/>
        <v>269.32893999999999</v>
      </c>
      <c r="N150" s="53">
        <f t="shared" si="393"/>
        <v>255.98826011</v>
      </c>
      <c r="O150" s="53">
        <f t="shared" si="393"/>
        <v>252.64002439000001</v>
      </c>
      <c r="P150" s="54">
        <f t="shared" si="393"/>
        <v>2026.4897594999998</v>
      </c>
      <c r="Q150" s="53">
        <f t="shared" si="393"/>
        <v>0</v>
      </c>
      <c r="R150" s="53">
        <f t="shared" si="393"/>
        <v>0</v>
      </c>
      <c r="S150" s="53">
        <f t="shared" si="393"/>
        <v>40.34319603956574</v>
      </c>
      <c r="T150" s="54">
        <f t="shared" si="393"/>
        <v>40.34319603956574</v>
      </c>
      <c r="U150" s="53">
        <f t="shared" si="393"/>
        <v>524.72587774116073</v>
      </c>
      <c r="V150" s="53">
        <f t="shared" si="393"/>
        <v>428.24976240046055</v>
      </c>
      <c r="W150" s="53">
        <f t="shared" si="393"/>
        <v>272.62597155160734</v>
      </c>
      <c r="X150" s="53">
        <f t="shared" si="393"/>
        <v>330.01227863184613</v>
      </c>
      <c r="Y150" s="53">
        <f t="shared" si="393"/>
        <v>319.98572590179219</v>
      </c>
      <c r="Z150" s="54">
        <f t="shared" si="393"/>
        <v>1875.5996162268673</v>
      </c>
      <c r="AA150" s="78">
        <f t="shared" si="393"/>
        <v>3942.4325717664328</v>
      </c>
      <c r="AB150" s="79">
        <f t="shared" si="385"/>
        <v>0.76023006045627672</v>
      </c>
      <c r="AC150" s="35"/>
      <c r="AD150" s="53">
        <f t="shared" ref="AD150:BB150" si="394">SUM(AD110:AD149)</f>
        <v>509.58137005999998</v>
      </c>
      <c r="AE150" s="53">
        <f t="shared" si="394"/>
        <v>607.36168958000007</v>
      </c>
      <c r="AF150" s="53">
        <f t="shared" si="394"/>
        <v>979.91223315000013</v>
      </c>
      <c r="AG150" s="53">
        <f t="shared" si="394"/>
        <v>899.45797830053539</v>
      </c>
      <c r="AH150" s="53">
        <f t="shared" si="394"/>
        <v>988.08424638194197</v>
      </c>
      <c r="AI150" s="54">
        <f t="shared" si="394"/>
        <v>3984.3975174724774</v>
      </c>
      <c r="AJ150" s="53">
        <f t="shared" si="394"/>
        <v>3.4524700000000004</v>
      </c>
      <c r="AK150" s="53">
        <f t="shared" si="394"/>
        <v>7.8350000000000009</v>
      </c>
      <c r="AL150" s="53">
        <f t="shared" si="394"/>
        <v>14.424299999999999</v>
      </c>
      <c r="AM150" s="53">
        <f t="shared" si="394"/>
        <v>21.349650125349999</v>
      </c>
      <c r="AN150" s="53">
        <f t="shared" si="394"/>
        <v>13.90226780465</v>
      </c>
      <c r="AO150" s="54">
        <f t="shared" si="394"/>
        <v>60.963687929999999</v>
      </c>
      <c r="AP150" s="53">
        <f t="shared" si="394"/>
        <v>120.64769794988622</v>
      </c>
      <c r="AQ150" s="53">
        <f t="shared" si="394"/>
        <v>208.79333691289898</v>
      </c>
      <c r="AR150" s="53">
        <f t="shared" si="394"/>
        <v>201.01999699210393</v>
      </c>
      <c r="AS150" s="53">
        <f t="shared" si="394"/>
        <v>233.06562027200994</v>
      </c>
      <c r="AT150" s="53">
        <f t="shared" si="394"/>
        <v>122.15548985123621</v>
      </c>
      <c r="AU150" s="54">
        <f t="shared" si="394"/>
        <v>885.68214197813541</v>
      </c>
      <c r="AV150" s="53">
        <f t="shared" si="394"/>
        <v>300.00000000000006</v>
      </c>
      <c r="AW150" s="53">
        <f t="shared" si="394"/>
        <v>100</v>
      </c>
      <c r="AX150" s="53">
        <f t="shared" si="394"/>
        <v>200</v>
      </c>
      <c r="AY150" s="53">
        <f t="shared" si="394"/>
        <v>0</v>
      </c>
      <c r="AZ150" s="53">
        <f t="shared" si="394"/>
        <v>0</v>
      </c>
      <c r="BA150" s="54">
        <f t="shared" si="394"/>
        <v>600.00000000000011</v>
      </c>
      <c r="BB150" s="78">
        <f t="shared" si="394"/>
        <v>5531.0433473806133</v>
      </c>
      <c r="BC150" s="79">
        <f t="shared" si="386"/>
        <v>0.79047910872086058</v>
      </c>
      <c r="BD150" s="35"/>
      <c r="BE150" s="53">
        <f t="shared" ref="BE150:CF150" si="395">SUM(BE110:BE149)</f>
        <v>1173.2561867723296</v>
      </c>
      <c r="BF150" s="53">
        <f t="shared" si="395"/>
        <v>1123.6874600668652</v>
      </c>
      <c r="BG150" s="53">
        <f t="shared" si="395"/>
        <v>1135.2668516064878</v>
      </c>
      <c r="BH150" s="53">
        <f t="shared" si="395"/>
        <v>1275.9765740927323</v>
      </c>
      <c r="BI150" s="53">
        <f t="shared" si="395"/>
        <v>1262.2456296358159</v>
      </c>
      <c r="BJ150" s="53">
        <f t="shared" si="395"/>
        <v>0</v>
      </c>
      <c r="BK150" s="54">
        <f t="shared" si="395"/>
        <v>5970.4327021742301</v>
      </c>
      <c r="BL150" s="53">
        <f t="shared" si="395"/>
        <v>0</v>
      </c>
      <c r="BM150" s="53">
        <f t="shared" si="395"/>
        <v>1.8567011100000002</v>
      </c>
      <c r="BN150" s="53">
        <f t="shared" si="395"/>
        <v>2.7033181799999997</v>
      </c>
      <c r="BO150" s="53">
        <f t="shared" si="395"/>
        <v>4.0551141200000007</v>
      </c>
      <c r="BP150" s="53">
        <f t="shared" si="395"/>
        <v>5.8897024</v>
      </c>
      <c r="BQ150" s="54">
        <f t="shared" si="395"/>
        <v>14.504835809999999</v>
      </c>
      <c r="BR150" s="53">
        <f t="shared" si="395"/>
        <v>102.93161108710579</v>
      </c>
      <c r="BS150" s="53">
        <f t="shared" si="395"/>
        <v>38.793050895192906</v>
      </c>
      <c r="BT150" s="53">
        <f t="shared" si="395"/>
        <v>56.542499999999997</v>
      </c>
      <c r="BU150" s="53">
        <f t="shared" si="395"/>
        <v>69.45750000000001</v>
      </c>
      <c r="BV150" s="53">
        <f t="shared" si="395"/>
        <v>74.999999999999986</v>
      </c>
      <c r="BW150" s="54">
        <f t="shared" si="395"/>
        <v>342.7246619822987</v>
      </c>
      <c r="BX150" s="53">
        <f t="shared" ref="BX150:BY150" si="396">SUM(BX110:BX149)</f>
        <v>1394.5972500000003</v>
      </c>
      <c r="BY150" s="54">
        <f t="shared" si="396"/>
        <v>1394.5972500000003</v>
      </c>
      <c r="BZ150" s="53">
        <f t="shared" si="395"/>
        <v>99.999999999999972</v>
      </c>
      <c r="CA150" s="53">
        <f t="shared" si="395"/>
        <v>100</v>
      </c>
      <c r="CB150" s="53">
        <f t="shared" si="395"/>
        <v>350.00000000000006</v>
      </c>
      <c r="CC150" s="53">
        <f t="shared" si="395"/>
        <v>350.00000000000011</v>
      </c>
      <c r="CD150" s="53">
        <f t="shared" si="395"/>
        <v>414.00000000000045</v>
      </c>
      <c r="CE150" s="54">
        <f t="shared" si="395"/>
        <v>1314.0000000000007</v>
      </c>
      <c r="CF150" s="78">
        <f t="shared" si="395"/>
        <v>9036.2594499665283</v>
      </c>
      <c r="CG150" s="122">
        <f t="shared" si="312"/>
        <v>0.82917403602639583</v>
      </c>
      <c r="CH150" s="35"/>
      <c r="CI150" s="53">
        <f t="shared" ref="CI150:DH150" si="397">SUM(CI110:CI149)</f>
        <v>686.22558815642833</v>
      </c>
      <c r="CJ150" s="53">
        <f t="shared" si="397"/>
        <v>687.1943950000225</v>
      </c>
      <c r="CK150" s="53">
        <f t="shared" si="397"/>
        <v>693</v>
      </c>
      <c r="CL150" s="53">
        <f t="shared" si="397"/>
        <v>403</v>
      </c>
      <c r="CM150" s="53">
        <f t="shared" si="397"/>
        <v>403</v>
      </c>
      <c r="CN150" s="53">
        <f t="shared" si="397"/>
        <v>2953.7832141893778</v>
      </c>
      <c r="CO150" s="54">
        <f t="shared" si="397"/>
        <v>5826.2031973458288</v>
      </c>
      <c r="CP150" s="53">
        <f t="shared" si="397"/>
        <v>10.25</v>
      </c>
      <c r="CQ150" s="53">
        <f t="shared" si="397"/>
        <v>10.25</v>
      </c>
      <c r="CR150" s="53">
        <f t="shared" si="397"/>
        <v>10.25</v>
      </c>
      <c r="CS150" s="53">
        <f t="shared" si="397"/>
        <v>10.25</v>
      </c>
      <c r="CT150" s="53">
        <f t="shared" si="397"/>
        <v>10.25</v>
      </c>
      <c r="CU150" s="53">
        <f t="shared" ref="CU150:CV150" si="398">SUM(CU110:CU149)</f>
        <v>32.064599999999999</v>
      </c>
      <c r="CV150" s="54">
        <f t="shared" si="398"/>
        <v>83.314599999999999</v>
      </c>
      <c r="CW150" s="53">
        <f t="shared" si="397"/>
        <v>396.76124999999996</v>
      </c>
      <c r="CX150" s="53">
        <f t="shared" si="397"/>
        <v>0</v>
      </c>
      <c r="CY150" s="54">
        <f t="shared" si="397"/>
        <v>396.76124999999996</v>
      </c>
      <c r="CZ150" s="53">
        <f t="shared" ref="CZ150:DA150" si="399">SUM(CZ110:CZ149)</f>
        <v>37.688315367083803</v>
      </c>
      <c r="DA150" s="54">
        <f t="shared" si="399"/>
        <v>37.688315367083803</v>
      </c>
      <c r="DB150" s="53">
        <f t="shared" si="397"/>
        <v>299.39999999999998</v>
      </c>
      <c r="DC150" s="53">
        <f t="shared" si="397"/>
        <v>239.39999999999998</v>
      </c>
      <c r="DD150" s="53">
        <f t="shared" si="397"/>
        <v>239.39999999999998</v>
      </c>
      <c r="DE150" s="53">
        <f t="shared" si="397"/>
        <v>245.39999999999998</v>
      </c>
      <c r="DF150" s="53">
        <f t="shared" si="397"/>
        <v>434.4</v>
      </c>
      <c r="DG150" s="54">
        <f t="shared" ref="DG150" si="400">SUM(DG110:DG149)</f>
        <v>1457.9999999999998</v>
      </c>
      <c r="DH150" s="78">
        <f t="shared" si="397"/>
        <v>7801.9673627129132</v>
      </c>
      <c r="DI150" s="122">
        <f t="shared" si="319"/>
        <v>0.82721561028708057</v>
      </c>
      <c r="DJ150" s="35"/>
      <c r="DK150" s="53">
        <f t="shared" ref="DK150:DP150" si="401">SUM(DK110:DK149)</f>
        <v>0</v>
      </c>
      <c r="DL150" s="53">
        <f t="shared" si="401"/>
        <v>0</v>
      </c>
      <c r="DM150" s="53">
        <f t="shared" si="401"/>
        <v>0</v>
      </c>
      <c r="DN150" s="53">
        <f t="shared" si="401"/>
        <v>0</v>
      </c>
      <c r="DO150" s="53">
        <f t="shared" si="401"/>
        <v>0</v>
      </c>
      <c r="DP150" s="54">
        <f t="shared" si="401"/>
        <v>0</v>
      </c>
      <c r="DQ150" s="53">
        <f t="shared" ref="DQ150:ED150" si="402">SUM(DQ110:DQ149)</f>
        <v>34.999983968810405</v>
      </c>
      <c r="DR150" s="53">
        <f t="shared" si="402"/>
        <v>0</v>
      </c>
      <c r="DS150" s="53">
        <f t="shared" si="402"/>
        <v>0</v>
      </c>
      <c r="DT150" s="53">
        <f t="shared" si="402"/>
        <v>4.9999982786934396</v>
      </c>
      <c r="DU150" s="53">
        <f t="shared" si="402"/>
        <v>0</v>
      </c>
      <c r="DV150" s="53">
        <f t="shared" si="402"/>
        <v>0</v>
      </c>
      <c r="DW150" s="53">
        <f t="shared" si="402"/>
        <v>0</v>
      </c>
      <c r="DX150" s="53">
        <f t="shared" si="402"/>
        <v>0</v>
      </c>
      <c r="DY150" s="53">
        <f t="shared" si="402"/>
        <v>0</v>
      </c>
      <c r="DZ150" s="53">
        <f t="shared" si="402"/>
        <v>0</v>
      </c>
      <c r="EA150" s="53">
        <f t="shared" si="402"/>
        <v>0</v>
      </c>
      <c r="EB150" s="53">
        <f t="shared" si="402"/>
        <v>0</v>
      </c>
      <c r="EC150" s="54">
        <f t="shared" si="402"/>
        <v>39.999982247503837</v>
      </c>
      <c r="ED150" s="78">
        <f t="shared" si="402"/>
        <v>39.999982247503837</v>
      </c>
      <c r="EE150" s="122">
        <f t="shared" si="323"/>
        <v>1</v>
      </c>
    </row>
    <row r="151" spans="1:142" ht="8.25" customHeight="1" x14ac:dyDescent="0.25">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D151" s="32"/>
      <c r="BE151" s="32"/>
      <c r="BF151" s="32"/>
      <c r="BG151" s="32"/>
      <c r="BH151" s="32"/>
      <c r="BI151" s="32"/>
      <c r="BK151" s="32"/>
      <c r="BL151" s="32"/>
      <c r="BM151" s="32"/>
      <c r="BQ151" s="32"/>
      <c r="BR151" s="32"/>
      <c r="BS151" s="32"/>
      <c r="BT151" s="32"/>
      <c r="BU151" s="32"/>
      <c r="BV151" s="32"/>
      <c r="BW151" s="32"/>
      <c r="BZ151" s="32"/>
      <c r="CA151" s="32"/>
      <c r="CB151" s="32"/>
      <c r="CC151" s="32"/>
      <c r="CD151" s="32"/>
      <c r="CE151" s="32"/>
      <c r="CF151" s="32"/>
      <c r="CH151" s="32"/>
      <c r="DQ151" s="32"/>
      <c r="DR151" s="32"/>
      <c r="DS151" s="32"/>
      <c r="DT151" s="32"/>
      <c r="DU151" s="32"/>
      <c r="DV151" s="32"/>
      <c r="DW151" s="32"/>
      <c r="DX151" s="32"/>
      <c r="DY151" s="32"/>
      <c r="DZ151" s="32"/>
      <c r="EA151" s="32"/>
      <c r="EB151" s="32"/>
      <c r="EC151" s="32"/>
      <c r="ED151" s="32"/>
      <c r="EF151" s="32"/>
    </row>
    <row r="152" spans="1:142" s="32" customFormat="1" ht="29.25" customHeight="1" x14ac:dyDescent="0.25">
      <c r="C152" s="14" t="s">
        <v>47</v>
      </c>
      <c r="D152" s="1"/>
      <c r="E152" s="39"/>
      <c r="F152" s="39"/>
      <c r="G152" s="39"/>
      <c r="H152" s="39"/>
      <c r="I152" s="39"/>
      <c r="J152" s="39"/>
      <c r="K152" s="39"/>
      <c r="L152" s="39"/>
      <c r="M152" s="39"/>
      <c r="N152" s="39"/>
      <c r="O152" s="39"/>
      <c r="P152" s="34"/>
      <c r="Q152" s="39"/>
      <c r="R152" s="39"/>
      <c r="S152" s="39"/>
      <c r="T152" s="34"/>
      <c r="U152" s="39"/>
      <c r="V152" s="39"/>
      <c r="W152" s="39"/>
      <c r="X152" s="39"/>
      <c r="Y152" s="39"/>
      <c r="Z152" s="34"/>
      <c r="AA152" s="34"/>
      <c r="AB152" s="69"/>
      <c r="AC152" s="35"/>
      <c r="AD152" s="39"/>
      <c r="AE152" s="39"/>
      <c r="AF152" s="39"/>
      <c r="AG152" s="39"/>
      <c r="AH152" s="39"/>
      <c r="AI152" s="34"/>
      <c r="AJ152" s="39"/>
      <c r="AK152" s="39"/>
      <c r="AL152" s="39"/>
      <c r="AM152" s="39"/>
      <c r="AN152" s="39"/>
      <c r="AO152" s="34"/>
      <c r="AP152" s="39"/>
      <c r="AQ152" s="39"/>
      <c r="AR152" s="39"/>
      <c r="AS152" s="39"/>
      <c r="AT152" s="39"/>
      <c r="AU152" s="34"/>
      <c r="AV152" s="39"/>
      <c r="AW152" s="39"/>
      <c r="AX152" s="39"/>
      <c r="AY152" s="39"/>
      <c r="AZ152" s="39"/>
      <c r="BA152" s="34"/>
      <c r="BB152" s="34"/>
      <c r="BC152" s="69"/>
      <c r="BD152" s="35"/>
      <c r="BE152" s="39"/>
      <c r="BF152" s="39"/>
      <c r="BG152" s="39"/>
      <c r="BH152" s="39"/>
      <c r="BI152" s="39"/>
      <c r="BJ152" s="39"/>
      <c r="BK152" s="34"/>
      <c r="BL152" s="39"/>
      <c r="BM152" s="39"/>
      <c r="BN152" s="39"/>
      <c r="BO152" s="39"/>
      <c r="BP152" s="39"/>
      <c r="BQ152" s="34"/>
      <c r="BR152" s="39"/>
      <c r="BS152" s="39"/>
      <c r="BT152" s="39"/>
      <c r="BU152" s="39"/>
      <c r="BV152" s="39"/>
      <c r="BW152" s="34"/>
      <c r="BX152" s="39"/>
      <c r="BY152" s="34"/>
      <c r="BZ152" s="39"/>
      <c r="CA152" s="39"/>
      <c r="CB152" s="39"/>
      <c r="CC152" s="39"/>
      <c r="CD152" s="39"/>
      <c r="CE152" s="34"/>
      <c r="CF152" s="34"/>
      <c r="CG152" s="69"/>
      <c r="CH152" s="35"/>
      <c r="CI152" s="39"/>
      <c r="CJ152" s="39"/>
      <c r="CK152" s="39"/>
      <c r="CL152" s="39"/>
      <c r="CM152" s="39"/>
      <c r="CN152" s="39"/>
      <c r="CO152" s="34"/>
      <c r="CP152" s="39"/>
      <c r="CQ152" s="39"/>
      <c r="CR152" s="39"/>
      <c r="CS152" s="39"/>
      <c r="CT152" s="39"/>
      <c r="CU152" s="39"/>
      <c r="CV152" s="34"/>
      <c r="CW152" s="39"/>
      <c r="CX152" s="39"/>
      <c r="CY152" s="34"/>
      <c r="CZ152" s="39"/>
      <c r="DA152" s="34"/>
      <c r="DB152" s="39"/>
      <c r="DC152" s="39"/>
      <c r="DD152" s="39"/>
      <c r="DE152" s="39"/>
      <c r="DF152" s="39"/>
      <c r="DG152" s="34"/>
      <c r="DH152" s="34"/>
      <c r="DI152" s="69"/>
      <c r="DJ152" s="35"/>
      <c r="DK152" s="39"/>
      <c r="DL152" s="39"/>
      <c r="DM152" s="39"/>
      <c r="DN152" s="39"/>
      <c r="DO152" s="39"/>
      <c r="DP152" s="34"/>
      <c r="DQ152" s="39"/>
      <c r="DR152" s="39"/>
      <c r="DS152" s="39"/>
      <c r="DT152" s="39"/>
      <c r="DU152" s="39"/>
      <c r="DV152" s="39"/>
      <c r="DW152" s="39"/>
      <c r="DX152" s="39"/>
      <c r="DY152" s="39"/>
      <c r="DZ152" s="39"/>
      <c r="EA152" s="39"/>
      <c r="EB152" s="39"/>
      <c r="EC152" s="34"/>
      <c r="ED152" s="34"/>
      <c r="EE152" s="69"/>
    </row>
    <row r="153" spans="1:142" s="32" customFormat="1" ht="15.75" customHeight="1" x14ac:dyDescent="0.25">
      <c r="B153" s="42"/>
      <c r="C153" s="15" t="s">
        <v>48</v>
      </c>
      <c r="D153" s="1"/>
      <c r="E153" s="41"/>
      <c r="F153" s="41"/>
      <c r="G153" s="41"/>
      <c r="H153" s="41"/>
      <c r="I153" s="41"/>
      <c r="J153" s="41"/>
      <c r="K153" s="41"/>
      <c r="L153" s="41"/>
      <c r="M153" s="41"/>
      <c r="N153" s="41"/>
      <c r="O153" s="41"/>
      <c r="P153" s="36">
        <f>SUM(E153:O153)</f>
        <v>0</v>
      </c>
      <c r="Q153" s="41"/>
      <c r="R153" s="41"/>
      <c r="S153" s="41"/>
      <c r="T153" s="36">
        <f>SUM(Q153:S153)</f>
        <v>0</v>
      </c>
      <c r="U153" s="41"/>
      <c r="V153" s="41"/>
      <c r="W153" s="41"/>
      <c r="X153" s="41"/>
      <c r="Y153" s="41"/>
      <c r="Z153" s="36">
        <f>SUM(U153:Y153)</f>
        <v>0</v>
      </c>
      <c r="AA153" s="36">
        <f>SUM(P153,T153,Z153)</f>
        <v>0</v>
      </c>
      <c r="AB153" s="67" t="str">
        <f t="shared" ref="AB153:AB174" si="403">IF(AA153=0,"",AA153/$AA$188)</f>
        <v/>
      </c>
      <c r="AC153" s="35"/>
      <c r="AD153" s="41"/>
      <c r="AE153" s="41"/>
      <c r="AF153" s="41"/>
      <c r="AG153" s="41"/>
      <c r="AH153" s="41"/>
      <c r="AI153" s="36">
        <f>SUM(AD153:AH153)</f>
        <v>0</v>
      </c>
      <c r="AJ153" s="41"/>
      <c r="AK153" s="41"/>
      <c r="AL153" s="41"/>
      <c r="AM153" s="41"/>
      <c r="AN153" s="41"/>
      <c r="AO153" s="36">
        <f>SUM(AJ153:AN153)</f>
        <v>0</v>
      </c>
      <c r="AP153" s="41"/>
      <c r="AQ153" s="41"/>
      <c r="AR153" s="41"/>
      <c r="AS153" s="41"/>
      <c r="AT153" s="41"/>
      <c r="AU153" s="36">
        <f>SUM(AP153:AT153)</f>
        <v>0</v>
      </c>
      <c r="AV153" s="41"/>
      <c r="AW153" s="41"/>
      <c r="AX153" s="41"/>
      <c r="AY153" s="41"/>
      <c r="AZ153" s="41"/>
      <c r="BA153" s="36">
        <f>SUM(AV153:AZ153)</f>
        <v>0</v>
      </c>
      <c r="BB153" s="36">
        <f>SUM(AI153,AO153,AU153,BA153)</f>
        <v>0</v>
      </c>
      <c r="BC153" s="67" t="str">
        <f t="shared" ref="BC153:BC174" si="404">IF(BB153=0,"",BB153/$BB$188)</f>
        <v/>
      </c>
      <c r="BD153" s="35"/>
      <c r="BE153" s="41">
        <v>0.20119999999999999</v>
      </c>
      <c r="BF153" s="41">
        <v>0.20119999999999999</v>
      </c>
      <c r="BG153" s="41">
        <v>0.20119999999999999</v>
      </c>
      <c r="BH153" s="41">
        <v>0.20119999999999999</v>
      </c>
      <c r="BI153" s="41">
        <v>2.2012</v>
      </c>
      <c r="BJ153" s="41"/>
      <c r="BK153" s="36">
        <f>SUM(BE153:BJ153)</f>
        <v>3.0060000000000002</v>
      </c>
      <c r="BL153" s="41"/>
      <c r="BM153" s="41"/>
      <c r="BN153" s="41"/>
      <c r="BO153" s="41"/>
      <c r="BP153" s="41"/>
      <c r="BQ153" s="36">
        <f>SUM(BL153:BP153)</f>
        <v>0</v>
      </c>
      <c r="BR153" s="41"/>
      <c r="BS153" s="41"/>
      <c r="BT153" s="41"/>
      <c r="BU153" s="41"/>
      <c r="BV153" s="41"/>
      <c r="BW153" s="36">
        <f>SUM(BR153:BV153)</f>
        <v>0</v>
      </c>
      <c r="BX153" s="41"/>
      <c r="BY153" s="36">
        <f t="shared" ref="BY153:BY155" si="405">SUM(BX153)</f>
        <v>0</v>
      </c>
      <c r="BZ153" s="41"/>
      <c r="CA153" s="41"/>
      <c r="CB153" s="41"/>
      <c r="CC153" s="41"/>
      <c r="CD153" s="41"/>
      <c r="CE153" s="36">
        <f>SUM(BZ153:CD153)</f>
        <v>0</v>
      </c>
      <c r="CF153" s="36">
        <f>SUM(BK153,BQ153,BW153,CE153,BY153)</f>
        <v>3.0060000000000002</v>
      </c>
      <c r="CG153" s="67">
        <f t="shared" ref="CG153:CG175" si="406">IF(CF153=0,"",CF153/($CF$188-$CF$186))</f>
        <v>2.7583284500585901E-4</v>
      </c>
      <c r="CH153" s="35"/>
      <c r="CI153" s="41">
        <v>1</v>
      </c>
      <c r="CJ153" s="41">
        <v>1</v>
      </c>
      <c r="CK153" s="41">
        <v>1</v>
      </c>
      <c r="CL153" s="41"/>
      <c r="CM153" s="41"/>
      <c r="CN153" s="41"/>
      <c r="CO153" s="36">
        <f>SUM(CI153:CN153)</f>
        <v>3</v>
      </c>
      <c r="CP153" s="41"/>
      <c r="CQ153" s="41"/>
      <c r="CR153" s="41"/>
      <c r="CS153" s="41"/>
      <c r="CT153" s="41"/>
      <c r="CU153" s="41"/>
      <c r="CV153" s="36">
        <f>SUM(CP153:CU153)</f>
        <v>0</v>
      </c>
      <c r="CW153" s="41"/>
      <c r="CX153" s="41"/>
      <c r="CY153" s="36">
        <f>SUM(CW153:CX153)</f>
        <v>0</v>
      </c>
      <c r="CZ153" s="41"/>
      <c r="DA153" s="36">
        <f>SUM(CZ153:CZ153)</f>
        <v>0</v>
      </c>
      <c r="DB153" s="41"/>
      <c r="DC153" s="41"/>
      <c r="DD153" s="41"/>
      <c r="DE153" s="41"/>
      <c r="DF153" s="41"/>
      <c r="DG153" s="36">
        <f>SUM(DB153:DF153)</f>
        <v>0</v>
      </c>
      <c r="DH153" s="36">
        <f>SUM(CO153,CV153,CY153,DG153,DA153)</f>
        <v>3</v>
      </c>
      <c r="DI153" s="67">
        <f t="shared" ref="DI153:DI175" si="407">IF(DH153=0,"",DH153/($DH$188-$DH$186))</f>
        <v>3.1807962216318721E-4</v>
      </c>
      <c r="DJ153" s="35"/>
      <c r="DK153" s="41"/>
      <c r="DL153" s="41"/>
      <c r="DM153" s="41"/>
      <c r="DN153" s="41"/>
      <c r="DO153" s="41"/>
      <c r="DP153" s="36">
        <f>SUM(DK153:DO153)</f>
        <v>0</v>
      </c>
      <c r="DQ153" s="41"/>
      <c r="DR153" s="41"/>
      <c r="DS153" s="41"/>
      <c r="DT153" s="41"/>
      <c r="DU153" s="41"/>
      <c r="DV153" s="41"/>
      <c r="DW153" s="41"/>
      <c r="DX153" s="41"/>
      <c r="DY153" s="41"/>
      <c r="DZ153" s="41"/>
      <c r="EA153" s="41"/>
      <c r="EB153" s="41"/>
      <c r="EC153" s="36">
        <f>SUM(DQ153:EB153)</f>
        <v>0</v>
      </c>
      <c r="ED153" s="36">
        <f t="shared" ref="ED153:ED155" si="408">SUM(EC153,DP153)</f>
        <v>0</v>
      </c>
      <c r="EE153" s="67" t="str">
        <f t="shared" ref="EE153:EE175" si="409">IF(ED153=0,"",ED153/$ED$188)</f>
        <v/>
      </c>
    </row>
    <row r="154" spans="1:142" ht="15.75" customHeight="1" x14ac:dyDescent="0.25">
      <c r="B154" s="42">
        <v>11</v>
      </c>
      <c r="C154" s="15" t="s">
        <v>49</v>
      </c>
      <c r="D154" s="1"/>
      <c r="E154" s="41">
        <v>325</v>
      </c>
      <c r="F154" s="41">
        <v>425</v>
      </c>
      <c r="G154" s="41"/>
      <c r="H154" s="41">
        <v>3.5</v>
      </c>
      <c r="I154" s="41">
        <v>5</v>
      </c>
      <c r="J154" s="41">
        <v>154.33799999999999</v>
      </c>
      <c r="K154" s="41"/>
      <c r="L154" s="41">
        <v>75</v>
      </c>
      <c r="M154" s="41">
        <v>75</v>
      </c>
      <c r="N154" s="41">
        <v>75</v>
      </c>
      <c r="O154" s="41">
        <v>75</v>
      </c>
      <c r="P154" s="36">
        <f>SUM(E154:O154)</f>
        <v>1212.838</v>
      </c>
      <c r="Q154" s="41"/>
      <c r="R154" s="41">
        <v>0</v>
      </c>
      <c r="S154" s="41">
        <v>2.5568039604342649</v>
      </c>
      <c r="T154" s="36">
        <f>SUM(Q154:S154)</f>
        <v>2.5568039604342649</v>
      </c>
      <c r="U154" s="41"/>
      <c r="V154" s="41"/>
      <c r="W154" s="41"/>
      <c r="X154" s="41"/>
      <c r="Y154" s="41"/>
      <c r="Z154" s="36">
        <f>SUM(U154:Y154)</f>
        <v>0</v>
      </c>
      <c r="AA154" s="36">
        <f>SUM(P154,T154,Z154)</f>
        <v>1215.3948039604343</v>
      </c>
      <c r="AB154" s="67">
        <f t="shared" si="403"/>
        <v>0.23436790572148972</v>
      </c>
      <c r="AC154" s="35"/>
      <c r="AD154" s="41">
        <v>214.1</v>
      </c>
      <c r="AE154" s="41">
        <v>268.8</v>
      </c>
      <c r="AF154" s="41">
        <v>283.10000000000002</v>
      </c>
      <c r="AG154" s="41">
        <v>225.6</v>
      </c>
      <c r="AH154" s="41">
        <v>245</v>
      </c>
      <c r="AI154" s="36">
        <f>SUM(AD154:AH154)</f>
        <v>1236.5999999999999</v>
      </c>
      <c r="AJ154" s="41">
        <v>49.999999899999992</v>
      </c>
      <c r="AK154" s="41"/>
      <c r="AL154" s="41"/>
      <c r="AM154" s="41"/>
      <c r="AN154" s="41"/>
      <c r="AO154" s="36">
        <f>SUM(AJ154:AN154)</f>
        <v>49.999999899999992</v>
      </c>
      <c r="AP154" s="41">
        <v>7.5523020501137639</v>
      </c>
      <c r="AQ154" s="41">
        <v>14.706663087101028</v>
      </c>
      <c r="AR154" s="41">
        <v>13.380003007896082</v>
      </c>
      <c r="AS154" s="41">
        <v>4.6343797279899874</v>
      </c>
      <c r="AT154" s="41">
        <v>0.78726014876394146</v>
      </c>
      <c r="AU154" s="36">
        <f>SUM(AP154:AT154)</f>
        <v>41.060608021864802</v>
      </c>
      <c r="AV154" s="41"/>
      <c r="AW154" s="41"/>
      <c r="AX154" s="41"/>
      <c r="AY154" s="41"/>
      <c r="AZ154" s="41"/>
      <c r="BA154" s="36">
        <f>SUM(AV154:AZ154)</f>
        <v>0</v>
      </c>
      <c r="BB154" s="36">
        <f>SUM(AI154,AO154,AU154,BA154)</f>
        <v>1327.6606079218645</v>
      </c>
      <c r="BC154" s="67">
        <f t="shared" si="404"/>
        <v>0.18974502785824068</v>
      </c>
      <c r="BD154" s="35"/>
      <c r="BE154" s="41">
        <v>260</v>
      </c>
      <c r="BF154" s="41">
        <v>300</v>
      </c>
      <c r="BG154" s="41">
        <v>325</v>
      </c>
      <c r="BH154" s="41">
        <v>301.54437200000001</v>
      </c>
      <c r="BI154" s="41">
        <v>290</v>
      </c>
      <c r="BJ154" s="41">
        <v>0</v>
      </c>
      <c r="BK154" s="36">
        <f>SUM(BE154:BJ154)</f>
        <v>1476.5443720000001</v>
      </c>
      <c r="BL154" s="41">
        <v>20.000000000000004</v>
      </c>
      <c r="BM154" s="41">
        <v>20.000000000000011</v>
      </c>
      <c r="BN154" s="41">
        <v>14.999999999999996</v>
      </c>
      <c r="BO154" s="41">
        <v>15</v>
      </c>
      <c r="BP154" s="41">
        <v>5</v>
      </c>
      <c r="BQ154" s="36">
        <f>SUM(BL154:BP154)</f>
        <v>75.000000000000014</v>
      </c>
      <c r="BR154" s="41">
        <v>0.13258801770093309</v>
      </c>
      <c r="BS154" s="41">
        <v>0</v>
      </c>
      <c r="BT154" s="41">
        <v>0</v>
      </c>
      <c r="BU154" s="41">
        <v>0</v>
      </c>
      <c r="BV154" s="41">
        <v>0</v>
      </c>
      <c r="BW154" s="36">
        <f>SUM(BR154:BV154)</f>
        <v>0.13258801770093309</v>
      </c>
      <c r="BX154" s="41">
        <v>156.25</v>
      </c>
      <c r="BY154" s="36">
        <f t="shared" si="405"/>
        <v>156.25</v>
      </c>
      <c r="BZ154" s="41"/>
      <c r="CA154" s="41"/>
      <c r="CB154" s="41"/>
      <c r="CC154" s="41"/>
      <c r="CD154" s="41"/>
      <c r="CE154" s="36">
        <f>SUM(BZ154:CD154)</f>
        <v>0</v>
      </c>
      <c r="CF154" s="36">
        <f>SUM(BK154,BQ154,BW154,CE154,BY154)</f>
        <v>1707.926960017701</v>
      </c>
      <c r="CG154" s="67">
        <f t="shared" si="406"/>
        <v>0.15672067612903873</v>
      </c>
      <c r="CH154" s="35"/>
      <c r="CI154" s="41">
        <v>0.95437799999999995</v>
      </c>
      <c r="CJ154" s="41"/>
      <c r="CK154" s="41"/>
      <c r="CL154" s="41"/>
      <c r="CM154" s="41"/>
      <c r="CN154" s="41">
        <v>1525</v>
      </c>
      <c r="CO154" s="36">
        <f>SUM(CI154:CN154)</f>
        <v>1525.9543779999999</v>
      </c>
      <c r="CP154" s="41">
        <v>8.870000000000001</v>
      </c>
      <c r="CQ154" s="41"/>
      <c r="CR154" s="41"/>
      <c r="CS154" s="41"/>
      <c r="CT154" s="41"/>
      <c r="CU154" s="41">
        <v>66.13</v>
      </c>
      <c r="CV154" s="36">
        <f>SUM(CP154:CU154)</f>
        <v>75</v>
      </c>
      <c r="CW154" s="41"/>
      <c r="CX154" s="41"/>
      <c r="CY154" s="36">
        <f>SUM(CW154:CX154)</f>
        <v>0</v>
      </c>
      <c r="CZ154" s="41"/>
      <c r="DA154" s="36">
        <f>SUM(CZ154:CZ154)</f>
        <v>0</v>
      </c>
      <c r="DB154" s="41"/>
      <c r="DC154" s="41"/>
      <c r="DD154" s="41"/>
      <c r="DE154" s="41"/>
      <c r="DF154" s="41"/>
      <c r="DG154" s="36">
        <f>SUM(DB154:DF154)</f>
        <v>0</v>
      </c>
      <c r="DH154" s="36">
        <f>SUM(CO154,CV154,CY154,DG154,DA154)</f>
        <v>1600.9543779999999</v>
      </c>
      <c r="DI154" s="67">
        <f t="shared" si="407"/>
        <v>0.16974365455158014</v>
      </c>
      <c r="DJ154" s="35"/>
      <c r="DK154" s="41"/>
      <c r="DL154" s="41"/>
      <c r="DM154" s="41"/>
      <c r="DN154" s="41"/>
      <c r="DO154" s="41"/>
      <c r="DP154" s="36">
        <f>SUM(DK154:DO154)</f>
        <v>0</v>
      </c>
      <c r="DQ154" s="41"/>
      <c r="DR154" s="41"/>
      <c r="DS154" s="41"/>
      <c r="DT154" s="41"/>
      <c r="DU154" s="41"/>
      <c r="DV154" s="41"/>
      <c r="DW154" s="41"/>
      <c r="DX154" s="41"/>
      <c r="DY154" s="41"/>
      <c r="DZ154" s="41"/>
      <c r="EA154" s="41"/>
      <c r="EB154" s="41"/>
      <c r="EC154" s="36">
        <f>SUM(DQ154:EB154)</f>
        <v>0</v>
      </c>
      <c r="ED154" s="36">
        <f t="shared" si="408"/>
        <v>0</v>
      </c>
      <c r="EE154" s="67" t="str">
        <f t="shared" si="409"/>
        <v/>
      </c>
      <c r="EF154" s="32"/>
      <c r="EH154" s="153"/>
      <c r="EJ154" s="155"/>
    </row>
    <row r="155" spans="1:142" s="10" customFormat="1" ht="30" customHeight="1" x14ac:dyDescent="0.25">
      <c r="A155" s="32"/>
      <c r="B155" s="42"/>
      <c r="C155" s="15" t="s">
        <v>50</v>
      </c>
      <c r="D155" s="1"/>
      <c r="E155" s="41"/>
      <c r="F155" s="41"/>
      <c r="G155" s="41"/>
      <c r="H155" s="41"/>
      <c r="I155" s="41"/>
      <c r="J155" s="41"/>
      <c r="K155" s="41"/>
      <c r="L155" s="41"/>
      <c r="M155" s="41"/>
      <c r="N155" s="41"/>
      <c r="O155" s="41"/>
      <c r="P155" s="36">
        <f>SUM(E155:O155)</f>
        <v>0</v>
      </c>
      <c r="Q155" s="41"/>
      <c r="R155" s="41"/>
      <c r="S155" s="41"/>
      <c r="T155" s="36">
        <f>SUM(Q155:S155)</f>
        <v>0</v>
      </c>
      <c r="U155" s="41"/>
      <c r="V155" s="41"/>
      <c r="W155" s="41"/>
      <c r="X155" s="41"/>
      <c r="Y155" s="41"/>
      <c r="Z155" s="36">
        <f>SUM(U155:Y155)</f>
        <v>0</v>
      </c>
      <c r="AA155" s="36">
        <f>SUM(P155,T155,Z155)</f>
        <v>0</v>
      </c>
      <c r="AB155" s="67" t="str">
        <f t="shared" si="403"/>
        <v/>
      </c>
      <c r="AC155" s="35"/>
      <c r="AD155" s="41">
        <v>14.077607499999999</v>
      </c>
      <c r="AE155" s="41">
        <v>8.8254854999999992</v>
      </c>
      <c r="AF155" s="41">
        <v>10.096907</v>
      </c>
      <c r="AG155" s="41"/>
      <c r="AH155" s="41"/>
      <c r="AI155" s="36">
        <f>SUM(AD155:AH155)</f>
        <v>33</v>
      </c>
      <c r="AJ155" s="41"/>
      <c r="AK155" s="41"/>
      <c r="AL155" s="41"/>
      <c r="AM155" s="41"/>
      <c r="AN155" s="41"/>
      <c r="AO155" s="36">
        <f>SUM(AJ155:AN155)</f>
        <v>0</v>
      </c>
      <c r="AP155" s="41"/>
      <c r="AQ155" s="41"/>
      <c r="AR155" s="41"/>
      <c r="AS155" s="41"/>
      <c r="AT155" s="41"/>
      <c r="AU155" s="36">
        <f>SUM(AP155:AT155)</f>
        <v>0</v>
      </c>
      <c r="AV155" s="41"/>
      <c r="AW155" s="41"/>
      <c r="AX155" s="41"/>
      <c r="AY155" s="41"/>
      <c r="AZ155" s="41"/>
      <c r="BA155" s="36">
        <f>SUM(AV155:AZ155)</f>
        <v>0</v>
      </c>
      <c r="BB155" s="36">
        <f>SUM(AI155,AO155,AU155,BA155)</f>
        <v>33</v>
      </c>
      <c r="BC155" s="67">
        <f t="shared" si="404"/>
        <v>4.7162549539847831E-3</v>
      </c>
      <c r="BD155" s="35"/>
      <c r="BE155" s="41"/>
      <c r="BF155" s="41">
        <v>5</v>
      </c>
      <c r="BG155" s="41"/>
      <c r="BH155" s="41"/>
      <c r="BI155" s="41"/>
      <c r="BJ155" s="41"/>
      <c r="BK155" s="36">
        <f>SUM(BE155:BJ155)</f>
        <v>5</v>
      </c>
      <c r="BL155" s="41"/>
      <c r="BM155" s="41"/>
      <c r="BN155" s="41"/>
      <c r="BO155" s="41"/>
      <c r="BP155" s="41"/>
      <c r="BQ155" s="36">
        <f>SUM(BL155:BP155)</f>
        <v>0</v>
      </c>
      <c r="BR155" s="41"/>
      <c r="BS155" s="41"/>
      <c r="BT155" s="41"/>
      <c r="BU155" s="41"/>
      <c r="BV155" s="41"/>
      <c r="BW155" s="36">
        <f>SUM(BR155:BV155)</f>
        <v>0</v>
      </c>
      <c r="BX155" s="41"/>
      <c r="BY155" s="36">
        <f t="shared" si="405"/>
        <v>0</v>
      </c>
      <c r="BZ155" s="41"/>
      <c r="CA155" s="41"/>
      <c r="CB155" s="41"/>
      <c r="CC155" s="41"/>
      <c r="CD155" s="41"/>
      <c r="CE155" s="36">
        <f>SUM(BZ155:CD155)</f>
        <v>0</v>
      </c>
      <c r="CF155" s="36">
        <f>SUM(BK155,BQ155,BW155,CE155,BY155)</f>
        <v>5</v>
      </c>
      <c r="CG155" s="67">
        <f t="shared" si="406"/>
        <v>4.5880380074161508E-4</v>
      </c>
      <c r="CH155" s="35"/>
      <c r="CI155" s="41"/>
      <c r="CJ155" s="41"/>
      <c r="CK155" s="41"/>
      <c r="CL155" s="41"/>
      <c r="CM155" s="41"/>
      <c r="CN155" s="41"/>
      <c r="CO155" s="36">
        <f>SUM(CI155:CN155)</f>
        <v>0</v>
      </c>
      <c r="CP155" s="41"/>
      <c r="CQ155" s="41"/>
      <c r="CR155" s="41"/>
      <c r="CS155" s="41"/>
      <c r="CT155" s="41"/>
      <c r="CU155" s="41"/>
      <c r="CV155" s="36">
        <f>SUM(CP155:CU155)</f>
        <v>0</v>
      </c>
      <c r="CW155" s="41"/>
      <c r="CX155" s="41"/>
      <c r="CY155" s="36">
        <f>SUM(CW155:CX155)</f>
        <v>0</v>
      </c>
      <c r="CZ155" s="41"/>
      <c r="DA155" s="36">
        <f>SUM(CZ155:CZ155)</f>
        <v>0</v>
      </c>
      <c r="DB155" s="41"/>
      <c r="DC155" s="41"/>
      <c r="DD155" s="41"/>
      <c r="DE155" s="41"/>
      <c r="DF155" s="41"/>
      <c r="DG155" s="36">
        <f>SUM(DB155:DF155)</f>
        <v>0</v>
      </c>
      <c r="DH155" s="36">
        <f>SUM(CO155,CV155,CY155,DG155,DA155)</f>
        <v>0</v>
      </c>
      <c r="DI155" s="67" t="str">
        <f t="shared" si="407"/>
        <v/>
      </c>
      <c r="DJ155" s="35"/>
      <c r="DK155" s="41"/>
      <c r="DL155" s="41"/>
      <c r="DM155" s="41"/>
      <c r="DN155" s="41"/>
      <c r="DO155" s="41"/>
      <c r="DP155" s="36">
        <f>SUM(DK155:DO155)</f>
        <v>0</v>
      </c>
      <c r="DQ155" s="41"/>
      <c r="DR155" s="41"/>
      <c r="DS155" s="41"/>
      <c r="DT155" s="41"/>
      <c r="DU155" s="41"/>
      <c r="DV155" s="41"/>
      <c r="DW155" s="41"/>
      <c r="DX155" s="41"/>
      <c r="DY155" s="41"/>
      <c r="DZ155" s="41"/>
      <c r="EA155" s="41"/>
      <c r="EB155" s="41"/>
      <c r="EC155" s="36">
        <f>SUM(DQ155:EB155)</f>
        <v>0</v>
      </c>
      <c r="ED155" s="36">
        <f t="shared" si="408"/>
        <v>0</v>
      </c>
      <c r="EE155" s="67" t="str">
        <f t="shared" si="409"/>
        <v/>
      </c>
      <c r="EF155" s="32"/>
      <c r="EH155" s="154"/>
      <c r="EI155" s="154"/>
      <c r="EJ155" s="154"/>
    </row>
    <row r="156" spans="1:142" s="32" customFormat="1" ht="19.5" customHeight="1" x14ac:dyDescent="0.25">
      <c r="C156" s="62" t="s">
        <v>51</v>
      </c>
      <c r="D156" s="1"/>
      <c r="E156" s="55">
        <f t="shared" ref="E156:AA156" si="410">SUM(E153:E155)</f>
        <v>325</v>
      </c>
      <c r="F156" s="55">
        <f t="shared" si="410"/>
        <v>425</v>
      </c>
      <c r="G156" s="55">
        <f t="shared" si="410"/>
        <v>0</v>
      </c>
      <c r="H156" s="55">
        <f t="shared" si="410"/>
        <v>3.5</v>
      </c>
      <c r="I156" s="55">
        <f t="shared" si="410"/>
        <v>5</v>
      </c>
      <c r="J156" s="55">
        <f t="shared" si="410"/>
        <v>154.33799999999999</v>
      </c>
      <c r="K156" s="55">
        <f t="shared" si="410"/>
        <v>0</v>
      </c>
      <c r="L156" s="55">
        <f t="shared" si="410"/>
        <v>75</v>
      </c>
      <c r="M156" s="55">
        <f t="shared" si="410"/>
        <v>75</v>
      </c>
      <c r="N156" s="55">
        <f t="shared" si="410"/>
        <v>75</v>
      </c>
      <c r="O156" s="55">
        <f t="shared" si="410"/>
        <v>75</v>
      </c>
      <c r="P156" s="56">
        <f t="shared" si="410"/>
        <v>1212.838</v>
      </c>
      <c r="Q156" s="55">
        <f t="shared" si="410"/>
        <v>0</v>
      </c>
      <c r="R156" s="55">
        <f t="shared" si="410"/>
        <v>0</v>
      </c>
      <c r="S156" s="55">
        <f t="shared" si="410"/>
        <v>2.5568039604342649</v>
      </c>
      <c r="T156" s="56">
        <f t="shared" si="410"/>
        <v>2.5568039604342649</v>
      </c>
      <c r="U156" s="55">
        <f t="shared" si="410"/>
        <v>0</v>
      </c>
      <c r="V156" s="55">
        <f t="shared" si="410"/>
        <v>0</v>
      </c>
      <c r="W156" s="55">
        <f t="shared" si="410"/>
        <v>0</v>
      </c>
      <c r="X156" s="55">
        <f t="shared" si="410"/>
        <v>0</v>
      </c>
      <c r="Y156" s="55">
        <f t="shared" si="410"/>
        <v>0</v>
      </c>
      <c r="Z156" s="56">
        <f t="shared" si="410"/>
        <v>0</v>
      </c>
      <c r="AA156" s="56">
        <f t="shared" si="410"/>
        <v>1215.3948039604343</v>
      </c>
      <c r="AB156" s="70">
        <f t="shared" si="403"/>
        <v>0.23436790572148972</v>
      </c>
      <c r="AC156" s="35"/>
      <c r="AD156" s="55">
        <f t="shared" ref="AD156:BB156" si="411">SUM(AD153:AD155)</f>
        <v>228.17760749999999</v>
      </c>
      <c r="AE156" s="55">
        <f t="shared" si="411"/>
        <v>277.62548550000002</v>
      </c>
      <c r="AF156" s="55">
        <f t="shared" si="411"/>
        <v>293.19690700000001</v>
      </c>
      <c r="AG156" s="55">
        <f t="shared" si="411"/>
        <v>225.6</v>
      </c>
      <c r="AH156" s="55">
        <f t="shared" si="411"/>
        <v>245</v>
      </c>
      <c r="AI156" s="56">
        <f t="shared" si="411"/>
        <v>1269.5999999999999</v>
      </c>
      <c r="AJ156" s="55">
        <f t="shared" si="411"/>
        <v>49.999999899999992</v>
      </c>
      <c r="AK156" s="55">
        <f t="shared" si="411"/>
        <v>0</v>
      </c>
      <c r="AL156" s="55">
        <f t="shared" si="411"/>
        <v>0</v>
      </c>
      <c r="AM156" s="55">
        <f t="shared" si="411"/>
        <v>0</v>
      </c>
      <c r="AN156" s="55">
        <f t="shared" si="411"/>
        <v>0</v>
      </c>
      <c r="AO156" s="56">
        <f t="shared" si="411"/>
        <v>49.999999899999992</v>
      </c>
      <c r="AP156" s="55">
        <f t="shared" si="411"/>
        <v>7.5523020501137639</v>
      </c>
      <c r="AQ156" s="55">
        <f t="shared" si="411"/>
        <v>14.706663087101028</v>
      </c>
      <c r="AR156" s="55">
        <f t="shared" si="411"/>
        <v>13.380003007896082</v>
      </c>
      <c r="AS156" s="55">
        <f t="shared" si="411"/>
        <v>4.6343797279899874</v>
      </c>
      <c r="AT156" s="55">
        <f t="shared" si="411"/>
        <v>0.78726014876394146</v>
      </c>
      <c r="AU156" s="56">
        <f t="shared" si="411"/>
        <v>41.060608021864802</v>
      </c>
      <c r="AV156" s="55">
        <f t="shared" si="411"/>
        <v>0</v>
      </c>
      <c r="AW156" s="55">
        <f t="shared" si="411"/>
        <v>0</v>
      </c>
      <c r="AX156" s="55">
        <f t="shared" si="411"/>
        <v>0</v>
      </c>
      <c r="AY156" s="55">
        <f t="shared" si="411"/>
        <v>0</v>
      </c>
      <c r="AZ156" s="55">
        <f t="shared" si="411"/>
        <v>0</v>
      </c>
      <c r="BA156" s="56">
        <f t="shared" si="411"/>
        <v>0</v>
      </c>
      <c r="BB156" s="56">
        <f t="shared" si="411"/>
        <v>1360.6606079218645</v>
      </c>
      <c r="BC156" s="70">
        <f t="shared" si="404"/>
        <v>0.19446128281222547</v>
      </c>
      <c r="BD156" s="35"/>
      <c r="BE156" s="55">
        <f t="shared" ref="BE156:CF156" si="412">SUM(BE153:BE155)</f>
        <v>260.20119999999997</v>
      </c>
      <c r="BF156" s="55">
        <f t="shared" si="412"/>
        <v>305.20119999999997</v>
      </c>
      <c r="BG156" s="55">
        <f t="shared" si="412"/>
        <v>325.20119999999997</v>
      </c>
      <c r="BH156" s="55">
        <f t="shared" si="412"/>
        <v>301.74557199999998</v>
      </c>
      <c r="BI156" s="55">
        <f t="shared" si="412"/>
        <v>292.20119999999997</v>
      </c>
      <c r="BJ156" s="55">
        <f t="shared" si="412"/>
        <v>0</v>
      </c>
      <c r="BK156" s="56">
        <f t="shared" si="412"/>
        <v>1484.5503720000002</v>
      </c>
      <c r="BL156" s="55">
        <f t="shared" si="412"/>
        <v>20.000000000000004</v>
      </c>
      <c r="BM156" s="55">
        <f t="shared" si="412"/>
        <v>20.000000000000011</v>
      </c>
      <c r="BN156" s="55">
        <f t="shared" si="412"/>
        <v>14.999999999999996</v>
      </c>
      <c r="BO156" s="55">
        <f t="shared" si="412"/>
        <v>15</v>
      </c>
      <c r="BP156" s="55">
        <f t="shared" si="412"/>
        <v>5</v>
      </c>
      <c r="BQ156" s="56">
        <f t="shared" si="412"/>
        <v>75.000000000000014</v>
      </c>
      <c r="BR156" s="55">
        <f t="shared" si="412"/>
        <v>0.13258801770093309</v>
      </c>
      <c r="BS156" s="55">
        <f t="shared" si="412"/>
        <v>0</v>
      </c>
      <c r="BT156" s="55">
        <f t="shared" si="412"/>
        <v>0</v>
      </c>
      <c r="BU156" s="55">
        <f t="shared" si="412"/>
        <v>0</v>
      </c>
      <c r="BV156" s="55">
        <f t="shared" si="412"/>
        <v>0</v>
      </c>
      <c r="BW156" s="56">
        <f t="shared" si="412"/>
        <v>0.13258801770093309</v>
      </c>
      <c r="BX156" s="55">
        <f t="shared" ref="BX156:BY156" si="413">SUM(BX153:BX155)</f>
        <v>156.25</v>
      </c>
      <c r="BY156" s="56">
        <f t="shared" si="413"/>
        <v>156.25</v>
      </c>
      <c r="BZ156" s="55">
        <f t="shared" si="412"/>
        <v>0</v>
      </c>
      <c r="CA156" s="55">
        <f t="shared" si="412"/>
        <v>0</v>
      </c>
      <c r="CB156" s="55">
        <f t="shared" si="412"/>
        <v>0</v>
      </c>
      <c r="CC156" s="55">
        <f t="shared" si="412"/>
        <v>0</v>
      </c>
      <c r="CD156" s="55">
        <f t="shared" si="412"/>
        <v>0</v>
      </c>
      <c r="CE156" s="56">
        <f t="shared" si="412"/>
        <v>0</v>
      </c>
      <c r="CF156" s="56">
        <f t="shared" si="412"/>
        <v>1715.9329600177011</v>
      </c>
      <c r="CG156" s="129">
        <f t="shared" si="406"/>
        <v>0.15745531277478622</v>
      </c>
      <c r="CH156" s="35"/>
      <c r="CI156" s="55">
        <f t="shared" ref="CI156:DH156" si="414">SUM(CI153:CI155)</f>
        <v>1.9543779999999999</v>
      </c>
      <c r="CJ156" s="55">
        <f t="shared" si="414"/>
        <v>1</v>
      </c>
      <c r="CK156" s="55">
        <f t="shared" si="414"/>
        <v>1</v>
      </c>
      <c r="CL156" s="55">
        <f t="shared" si="414"/>
        <v>0</v>
      </c>
      <c r="CM156" s="55">
        <f t="shared" si="414"/>
        <v>0</v>
      </c>
      <c r="CN156" s="55">
        <f t="shared" si="414"/>
        <v>1525</v>
      </c>
      <c r="CO156" s="56">
        <f t="shared" si="414"/>
        <v>1528.9543779999999</v>
      </c>
      <c r="CP156" s="55">
        <f t="shared" si="414"/>
        <v>8.870000000000001</v>
      </c>
      <c r="CQ156" s="55">
        <f t="shared" si="414"/>
        <v>0</v>
      </c>
      <c r="CR156" s="55">
        <f t="shared" si="414"/>
        <v>0</v>
      </c>
      <c r="CS156" s="55">
        <f t="shared" si="414"/>
        <v>0</v>
      </c>
      <c r="CT156" s="55">
        <f t="shared" si="414"/>
        <v>0</v>
      </c>
      <c r="CU156" s="55">
        <f t="shared" ref="CU156:CV156" si="415">SUM(CU153:CU155)</f>
        <v>66.13</v>
      </c>
      <c r="CV156" s="56">
        <f t="shared" si="415"/>
        <v>75</v>
      </c>
      <c r="CW156" s="55">
        <f t="shared" si="414"/>
        <v>0</v>
      </c>
      <c r="CX156" s="55">
        <f t="shared" si="414"/>
        <v>0</v>
      </c>
      <c r="CY156" s="56">
        <f t="shared" si="414"/>
        <v>0</v>
      </c>
      <c r="CZ156" s="55">
        <f t="shared" ref="CZ156:DA156" si="416">SUM(CZ153:CZ155)</f>
        <v>0</v>
      </c>
      <c r="DA156" s="56">
        <f t="shared" si="416"/>
        <v>0</v>
      </c>
      <c r="DB156" s="55">
        <f t="shared" si="414"/>
        <v>0</v>
      </c>
      <c r="DC156" s="55">
        <f t="shared" si="414"/>
        <v>0</v>
      </c>
      <c r="DD156" s="55">
        <f t="shared" si="414"/>
        <v>0</v>
      </c>
      <c r="DE156" s="55">
        <f t="shared" si="414"/>
        <v>0</v>
      </c>
      <c r="DF156" s="55">
        <f t="shared" si="414"/>
        <v>0</v>
      </c>
      <c r="DG156" s="56">
        <f t="shared" ref="DG156" si="417">SUM(DG153:DG155)</f>
        <v>0</v>
      </c>
      <c r="DH156" s="56">
        <f t="shared" si="414"/>
        <v>1603.9543779999999</v>
      </c>
      <c r="DI156" s="129">
        <f t="shared" si="407"/>
        <v>0.17006173417374332</v>
      </c>
      <c r="DJ156" s="35"/>
      <c r="DK156" s="55">
        <f t="shared" ref="DK156:DP156" si="418">SUM(DK153:DK155)</f>
        <v>0</v>
      </c>
      <c r="DL156" s="55">
        <f t="shared" si="418"/>
        <v>0</v>
      </c>
      <c r="DM156" s="55">
        <f t="shared" si="418"/>
        <v>0</v>
      </c>
      <c r="DN156" s="55">
        <f t="shared" si="418"/>
        <v>0</v>
      </c>
      <c r="DO156" s="55">
        <f t="shared" si="418"/>
        <v>0</v>
      </c>
      <c r="DP156" s="56">
        <f t="shared" si="418"/>
        <v>0</v>
      </c>
      <c r="DQ156" s="55">
        <f t="shared" ref="DQ156:ED156" si="419">SUM(DQ153:DQ155)</f>
        <v>0</v>
      </c>
      <c r="DR156" s="55">
        <f t="shared" si="419"/>
        <v>0</v>
      </c>
      <c r="DS156" s="55">
        <f t="shared" si="419"/>
        <v>0</v>
      </c>
      <c r="DT156" s="55">
        <f t="shared" si="419"/>
        <v>0</v>
      </c>
      <c r="DU156" s="55">
        <f t="shared" si="419"/>
        <v>0</v>
      </c>
      <c r="DV156" s="55">
        <f t="shared" si="419"/>
        <v>0</v>
      </c>
      <c r="DW156" s="55">
        <f t="shared" si="419"/>
        <v>0</v>
      </c>
      <c r="DX156" s="55">
        <f t="shared" si="419"/>
        <v>0</v>
      </c>
      <c r="DY156" s="55">
        <f t="shared" si="419"/>
        <v>0</v>
      </c>
      <c r="DZ156" s="55">
        <f t="shared" si="419"/>
        <v>0</v>
      </c>
      <c r="EA156" s="55">
        <f t="shared" si="419"/>
        <v>0</v>
      </c>
      <c r="EB156" s="55">
        <f t="shared" si="419"/>
        <v>0</v>
      </c>
      <c r="EC156" s="56">
        <f t="shared" si="419"/>
        <v>0</v>
      </c>
      <c r="ED156" s="56">
        <f t="shared" si="419"/>
        <v>0</v>
      </c>
      <c r="EE156" s="70" t="str">
        <f t="shared" si="409"/>
        <v/>
      </c>
    </row>
    <row r="157" spans="1:142" s="32" customFormat="1" ht="15.75" customHeight="1" x14ac:dyDescent="0.25">
      <c r="B157" s="42"/>
      <c r="C157" s="15" t="s">
        <v>122</v>
      </c>
      <c r="D157" s="1"/>
      <c r="E157" s="41"/>
      <c r="F157" s="41"/>
      <c r="G157" s="41"/>
      <c r="H157" s="41"/>
      <c r="I157" s="41"/>
      <c r="J157" s="41"/>
      <c r="K157" s="41"/>
      <c r="L157" s="41"/>
      <c r="M157" s="41"/>
      <c r="N157" s="41"/>
      <c r="O157" s="41"/>
      <c r="P157" s="34">
        <f>SUM(E157:O157)</f>
        <v>0</v>
      </c>
      <c r="Q157" s="41"/>
      <c r="R157" s="41"/>
      <c r="S157" s="41"/>
      <c r="T157" s="34">
        <f>SUM(Q157:S157)</f>
        <v>0</v>
      </c>
      <c r="U157" s="41"/>
      <c r="V157" s="41"/>
      <c r="W157" s="41"/>
      <c r="X157" s="41"/>
      <c r="Y157" s="41"/>
      <c r="Z157" s="34">
        <f>SUM(U157:Y157)</f>
        <v>0</v>
      </c>
      <c r="AA157" s="34">
        <f t="shared" ref="AA157:AA182" si="420">SUM(P157,T157,Z157)</f>
        <v>0</v>
      </c>
      <c r="AB157" s="69" t="str">
        <f t="shared" si="403"/>
        <v/>
      </c>
      <c r="AC157" s="35"/>
      <c r="AD157" s="41"/>
      <c r="AE157" s="41"/>
      <c r="AF157" s="41"/>
      <c r="AG157" s="41"/>
      <c r="AH157" s="41"/>
      <c r="AI157" s="34">
        <f>SUM(AD157:AH157)</f>
        <v>0</v>
      </c>
      <c r="AJ157" s="41"/>
      <c r="AK157" s="41"/>
      <c r="AL157" s="41"/>
      <c r="AM157" s="41"/>
      <c r="AN157" s="41"/>
      <c r="AO157" s="34">
        <f>SUM(AJ157:AN157)</f>
        <v>0</v>
      </c>
      <c r="AP157" s="41"/>
      <c r="AQ157" s="41"/>
      <c r="AR157" s="41"/>
      <c r="AS157" s="41"/>
      <c r="AT157" s="41"/>
      <c r="AU157" s="34">
        <f>SUM(AP157:AT157)</f>
        <v>0</v>
      </c>
      <c r="AV157" s="41"/>
      <c r="AW157" s="41"/>
      <c r="AX157" s="41"/>
      <c r="AY157" s="41"/>
      <c r="AZ157" s="41"/>
      <c r="BA157" s="34">
        <f>SUM(AV157:AZ157)</f>
        <v>0</v>
      </c>
      <c r="BB157" s="34">
        <f>SUM(AI157,AO157,AU157,BA157)</f>
        <v>0</v>
      </c>
      <c r="BC157" s="69" t="str">
        <f t="shared" si="404"/>
        <v/>
      </c>
      <c r="BD157" s="35"/>
      <c r="BE157" s="41"/>
      <c r="BF157" s="41"/>
      <c r="BG157" s="41"/>
      <c r="BH157" s="41"/>
      <c r="BI157" s="41"/>
      <c r="BJ157" s="41"/>
      <c r="BK157" s="34">
        <f>SUM(BE157:BJ157)</f>
        <v>0</v>
      </c>
      <c r="BL157" s="41"/>
      <c r="BM157" s="41"/>
      <c r="BN157" s="41"/>
      <c r="BO157" s="41"/>
      <c r="BP157" s="41"/>
      <c r="BQ157" s="34">
        <f t="shared" ref="BQ157" si="421">SUM(BL157:BP157)</f>
        <v>0</v>
      </c>
      <c r="BR157" s="41"/>
      <c r="BS157" s="41"/>
      <c r="BT157" s="41"/>
      <c r="BU157" s="41"/>
      <c r="BV157" s="41"/>
      <c r="BW157" s="34">
        <f>SUM(BR157:BV157)</f>
        <v>0</v>
      </c>
      <c r="BX157" s="41"/>
      <c r="BY157" s="34">
        <f t="shared" ref="BY157:BY182" si="422">SUM(BX157)</f>
        <v>0</v>
      </c>
      <c r="BZ157" s="41"/>
      <c r="CA157" s="41"/>
      <c r="CB157" s="41"/>
      <c r="CC157" s="41"/>
      <c r="CD157" s="41"/>
      <c r="CE157" s="34">
        <f>SUM(BZ157:CD157)</f>
        <v>0</v>
      </c>
      <c r="CF157" s="34">
        <f t="shared" ref="CF157:CF182" si="423">SUM(BK157,BQ157,BW157,CE157,BY157)</f>
        <v>0</v>
      </c>
      <c r="CG157" s="69" t="str">
        <f t="shared" si="406"/>
        <v/>
      </c>
      <c r="CH157" s="35"/>
      <c r="CI157" s="41"/>
      <c r="CJ157" s="41"/>
      <c r="CK157" s="41"/>
      <c r="CL157" s="41"/>
      <c r="CM157" s="41"/>
      <c r="CN157" s="41"/>
      <c r="CO157" s="34">
        <f>SUM(CI157:CN157)</f>
        <v>0</v>
      </c>
      <c r="CP157" s="41"/>
      <c r="CQ157" s="41"/>
      <c r="CR157" s="41"/>
      <c r="CS157" s="41"/>
      <c r="CT157" s="41"/>
      <c r="CU157" s="41">
        <v>1.5</v>
      </c>
      <c r="CV157" s="34">
        <f>SUM(CP157:CU157)</f>
        <v>1.5</v>
      </c>
      <c r="CW157" s="41"/>
      <c r="CX157" s="41"/>
      <c r="CY157" s="34">
        <f t="shared" ref="CY157:CY182" si="424">SUM(CW157:CX157)</f>
        <v>0</v>
      </c>
      <c r="CZ157" s="41"/>
      <c r="DA157" s="34">
        <f t="shared" ref="DA157:DA182" si="425">SUM(CZ157:CZ157)</f>
        <v>0</v>
      </c>
      <c r="DB157" s="41"/>
      <c r="DC157" s="41"/>
      <c r="DD157" s="41"/>
      <c r="DE157" s="41"/>
      <c r="DF157" s="41"/>
      <c r="DG157" s="34">
        <f t="shared" ref="DG157" si="426">SUM(DB157:DF157)</f>
        <v>0</v>
      </c>
      <c r="DH157" s="34">
        <f t="shared" ref="DH157:DH182" si="427">SUM(CO157,CV157,CY157,DG157,DA157)</f>
        <v>1.5</v>
      </c>
      <c r="DI157" s="69">
        <f t="shared" si="407"/>
        <v>1.590398110815936E-4</v>
      </c>
      <c r="DJ157" s="35"/>
      <c r="DK157" s="41"/>
      <c r="DL157" s="41"/>
      <c r="DM157" s="41"/>
      <c r="DN157" s="41"/>
      <c r="DO157" s="41"/>
      <c r="DP157" s="34">
        <f t="shared" ref="DP157:DP182" si="428">SUM(DK157:DO157)</f>
        <v>0</v>
      </c>
      <c r="DQ157" s="41"/>
      <c r="DR157" s="41"/>
      <c r="DS157" s="41"/>
      <c r="DT157" s="41"/>
      <c r="DU157" s="41"/>
      <c r="DV157" s="41"/>
      <c r="DW157" s="41"/>
      <c r="DX157" s="41"/>
      <c r="DY157" s="41"/>
      <c r="DZ157" s="41"/>
      <c r="EA157" s="41"/>
      <c r="EB157" s="41"/>
      <c r="EC157" s="34">
        <f t="shared" ref="EC157" si="429">SUM(DQ157:EB157)</f>
        <v>0</v>
      </c>
      <c r="ED157" s="36">
        <f t="shared" ref="ED157:ED182" si="430">SUM(EC157,DP157)</f>
        <v>0</v>
      </c>
      <c r="EE157" s="69" t="str">
        <f t="shared" si="409"/>
        <v/>
      </c>
    </row>
    <row r="158" spans="1:142" s="32" customFormat="1" ht="15.75" customHeight="1" x14ac:dyDescent="0.25">
      <c r="B158" s="42"/>
      <c r="C158" s="15" t="s">
        <v>112</v>
      </c>
      <c r="D158" s="1"/>
      <c r="E158" s="41"/>
      <c r="F158" s="41"/>
      <c r="G158" s="41"/>
      <c r="H158" s="41"/>
      <c r="I158" s="41"/>
      <c r="J158" s="41"/>
      <c r="K158" s="41"/>
      <c r="L158" s="41"/>
      <c r="M158" s="41"/>
      <c r="N158" s="41"/>
      <c r="O158" s="41"/>
      <c r="P158" s="36">
        <f>SUM(E158:O158)</f>
        <v>0</v>
      </c>
      <c r="Q158" s="41"/>
      <c r="R158" s="41"/>
      <c r="S158" s="41"/>
      <c r="T158" s="36">
        <f>SUM(Q158:S158)</f>
        <v>0</v>
      </c>
      <c r="U158" s="41"/>
      <c r="V158" s="41"/>
      <c r="W158" s="41"/>
      <c r="X158" s="41"/>
      <c r="Y158" s="41"/>
      <c r="Z158" s="36">
        <f>SUM(U158:Y158)</f>
        <v>0</v>
      </c>
      <c r="AA158" s="36">
        <f t="shared" si="420"/>
        <v>0</v>
      </c>
      <c r="AB158" s="69" t="str">
        <f t="shared" si="403"/>
        <v/>
      </c>
      <c r="AC158" s="35"/>
      <c r="AD158" s="41"/>
      <c r="AE158" s="41"/>
      <c r="AF158" s="41"/>
      <c r="AG158" s="41"/>
      <c r="AH158" s="41"/>
      <c r="AI158" s="36">
        <f>SUM(AD158:AH158)</f>
        <v>0</v>
      </c>
      <c r="AJ158" s="41"/>
      <c r="AK158" s="41"/>
      <c r="AL158" s="41"/>
      <c r="AM158" s="41"/>
      <c r="AN158" s="41"/>
      <c r="AO158" s="36">
        <f>SUM(AJ158:AN158)</f>
        <v>0</v>
      </c>
      <c r="AP158" s="41"/>
      <c r="AQ158" s="41"/>
      <c r="AR158" s="41"/>
      <c r="AS158" s="41"/>
      <c r="AT158" s="41"/>
      <c r="AU158" s="36">
        <f>SUM(AP158:AT158)</f>
        <v>0</v>
      </c>
      <c r="AV158" s="41"/>
      <c r="AW158" s="41"/>
      <c r="AX158" s="41"/>
      <c r="AY158" s="41"/>
      <c r="AZ158" s="41"/>
      <c r="BA158" s="36">
        <f>SUM(AV158:AZ158)</f>
        <v>0</v>
      </c>
      <c r="BB158" s="36">
        <f>SUM(AI158,AO158,AU158,BA158)</f>
        <v>0</v>
      </c>
      <c r="BC158" s="69" t="str">
        <f t="shared" si="404"/>
        <v/>
      </c>
      <c r="BD158" s="35"/>
      <c r="BE158" s="41"/>
      <c r="BF158" s="41"/>
      <c r="BG158" s="41"/>
      <c r="BH158" s="41">
        <v>0.7</v>
      </c>
      <c r="BI158" s="41">
        <v>0.35</v>
      </c>
      <c r="BJ158" s="41"/>
      <c r="BK158" s="36">
        <f>SUM(BE158:BJ158)</f>
        <v>1.0499999999999998</v>
      </c>
      <c r="BL158" s="41"/>
      <c r="BM158" s="41"/>
      <c r="BN158" s="41"/>
      <c r="BO158" s="41"/>
      <c r="BP158" s="41"/>
      <c r="BQ158" s="36">
        <f t="shared" ref="BQ158:BQ159" si="431">SUM(BL158:BP158)</f>
        <v>0</v>
      </c>
      <c r="BR158" s="41"/>
      <c r="BS158" s="41"/>
      <c r="BT158" s="41"/>
      <c r="BU158" s="41"/>
      <c r="BV158" s="41"/>
      <c r="BW158" s="36">
        <f>SUM(BR158:BV158)</f>
        <v>0</v>
      </c>
      <c r="BX158" s="41"/>
      <c r="BY158" s="36">
        <f t="shared" si="422"/>
        <v>0</v>
      </c>
      <c r="BZ158" s="41"/>
      <c r="CA158" s="41"/>
      <c r="CB158" s="41"/>
      <c r="CC158" s="41"/>
      <c r="CD158" s="41"/>
      <c r="CE158" s="36">
        <f>SUM(BZ158:CD158)</f>
        <v>0</v>
      </c>
      <c r="CF158" s="36">
        <f t="shared" si="423"/>
        <v>1.0499999999999998</v>
      </c>
      <c r="CG158" s="69">
        <f t="shared" si="406"/>
        <v>9.6348798155739153E-5</v>
      </c>
      <c r="CH158" s="35"/>
      <c r="CI158" s="41"/>
      <c r="CJ158" s="41"/>
      <c r="CK158" s="41"/>
      <c r="CL158" s="41"/>
      <c r="CM158" s="41"/>
      <c r="CN158" s="41"/>
      <c r="CO158" s="36">
        <f>SUM(CI158:CN158)</f>
        <v>0</v>
      </c>
      <c r="CP158" s="41"/>
      <c r="CQ158" s="41"/>
      <c r="CR158" s="41"/>
      <c r="CS158" s="41"/>
      <c r="CT158" s="41"/>
      <c r="CU158" s="41"/>
      <c r="CV158" s="36">
        <f>SUM(CP158:CU158)</f>
        <v>0</v>
      </c>
      <c r="CW158" s="41"/>
      <c r="CX158" s="41"/>
      <c r="CY158" s="36">
        <f t="shared" si="424"/>
        <v>0</v>
      </c>
      <c r="CZ158" s="41"/>
      <c r="DA158" s="36">
        <f t="shared" si="425"/>
        <v>0</v>
      </c>
      <c r="DB158" s="41"/>
      <c r="DC158" s="41"/>
      <c r="DD158" s="41"/>
      <c r="DE158" s="41"/>
      <c r="DF158" s="41"/>
      <c r="DG158" s="36">
        <f t="shared" ref="DG158:DG159" si="432">SUM(DB158:DF158)</f>
        <v>0</v>
      </c>
      <c r="DH158" s="36">
        <f t="shared" si="427"/>
        <v>0</v>
      </c>
      <c r="DI158" s="69" t="str">
        <f t="shared" si="407"/>
        <v/>
      </c>
      <c r="DJ158" s="35"/>
      <c r="DK158" s="41"/>
      <c r="DL158" s="41"/>
      <c r="DM158" s="41"/>
      <c r="DN158" s="41"/>
      <c r="DO158" s="41"/>
      <c r="DP158" s="36">
        <f t="shared" si="428"/>
        <v>0</v>
      </c>
      <c r="DQ158" s="41"/>
      <c r="DR158" s="41"/>
      <c r="DS158" s="41"/>
      <c r="DT158" s="41"/>
      <c r="DU158" s="41"/>
      <c r="DV158" s="41"/>
      <c r="DW158" s="41"/>
      <c r="DX158" s="41"/>
      <c r="DY158" s="41"/>
      <c r="DZ158" s="41"/>
      <c r="EA158" s="41"/>
      <c r="EB158" s="41"/>
      <c r="EC158" s="36">
        <f t="shared" ref="EC158:EC159" si="433">SUM(DQ158:EB158)</f>
        <v>0</v>
      </c>
      <c r="ED158" s="36">
        <f t="shared" si="430"/>
        <v>0</v>
      </c>
      <c r="EE158" s="69" t="str">
        <f t="shared" si="409"/>
        <v/>
      </c>
    </row>
    <row r="159" spans="1:142" s="32" customFormat="1" ht="15.75" customHeight="1" x14ac:dyDescent="0.25">
      <c r="B159" s="42"/>
      <c r="C159" s="15" t="s">
        <v>141</v>
      </c>
      <c r="D159" s="1"/>
      <c r="E159" s="41"/>
      <c r="F159" s="41"/>
      <c r="G159" s="41"/>
      <c r="H159" s="41"/>
      <c r="I159" s="41"/>
      <c r="J159" s="41"/>
      <c r="K159" s="41"/>
      <c r="L159" s="41"/>
      <c r="M159" s="41"/>
      <c r="N159" s="41"/>
      <c r="O159" s="41"/>
      <c r="P159" s="34">
        <f>SUM(E159:O159)</f>
        <v>0</v>
      </c>
      <c r="Q159" s="41"/>
      <c r="R159" s="41"/>
      <c r="S159" s="41"/>
      <c r="T159" s="34">
        <f>SUM(Q159:S159)</f>
        <v>0</v>
      </c>
      <c r="U159" s="41"/>
      <c r="V159" s="41"/>
      <c r="W159" s="41"/>
      <c r="X159" s="41"/>
      <c r="Y159" s="41"/>
      <c r="Z159" s="34">
        <f>SUM(U159:Y159)</f>
        <v>0</v>
      </c>
      <c r="AA159" s="34">
        <f t="shared" si="420"/>
        <v>0</v>
      </c>
      <c r="AB159" s="69" t="str">
        <f t="shared" si="403"/>
        <v/>
      </c>
      <c r="AC159" s="35"/>
      <c r="AD159" s="41"/>
      <c r="AE159" s="41"/>
      <c r="AF159" s="41"/>
      <c r="AG159" s="41"/>
      <c r="AH159" s="41"/>
      <c r="AI159" s="34">
        <f>SUM(AD159:AH159)</f>
        <v>0</v>
      </c>
      <c r="AJ159" s="41"/>
      <c r="AK159" s="41"/>
      <c r="AL159" s="41"/>
      <c r="AM159" s="41"/>
      <c r="AN159" s="41"/>
      <c r="AO159" s="34">
        <f>SUM(AJ159:AN159)</f>
        <v>0</v>
      </c>
      <c r="AP159" s="41"/>
      <c r="AQ159" s="41"/>
      <c r="AR159" s="41"/>
      <c r="AS159" s="41"/>
      <c r="AT159" s="41"/>
      <c r="AU159" s="34">
        <f>SUM(AP159:AT159)</f>
        <v>0</v>
      </c>
      <c r="AV159" s="41"/>
      <c r="AW159" s="41"/>
      <c r="AX159" s="41"/>
      <c r="AY159" s="41"/>
      <c r="AZ159" s="41"/>
      <c r="BA159" s="34">
        <f>SUM(AV159:AZ159)</f>
        <v>0</v>
      </c>
      <c r="BB159" s="34">
        <f>SUM(AI159,AO159,AU159,BA159)</f>
        <v>0</v>
      </c>
      <c r="BC159" s="69" t="str">
        <f t="shared" si="404"/>
        <v/>
      </c>
      <c r="BD159" s="35"/>
      <c r="BE159" s="41"/>
      <c r="BF159" s="41"/>
      <c r="BG159" s="41"/>
      <c r="BH159" s="41"/>
      <c r="BI159" s="41"/>
      <c r="BJ159" s="41"/>
      <c r="BK159" s="34">
        <f>SUM(BE159:BJ159)</f>
        <v>0</v>
      </c>
      <c r="BL159" s="41"/>
      <c r="BM159" s="41"/>
      <c r="BN159" s="41"/>
      <c r="BO159" s="41"/>
      <c r="BP159" s="41"/>
      <c r="BQ159" s="34">
        <f t="shared" si="431"/>
        <v>0</v>
      </c>
      <c r="BR159" s="41"/>
      <c r="BS159" s="41"/>
      <c r="BT159" s="41"/>
      <c r="BU159" s="41"/>
      <c r="BV159" s="41"/>
      <c r="BW159" s="34">
        <f>SUM(BR159:BV159)</f>
        <v>0</v>
      </c>
      <c r="BX159" s="41">
        <v>21.8</v>
      </c>
      <c r="BY159" s="34">
        <f t="shared" ref="BY159" si="434">SUM(BX159)</f>
        <v>21.8</v>
      </c>
      <c r="BZ159" s="41"/>
      <c r="CA159" s="41"/>
      <c r="CB159" s="41"/>
      <c r="CC159" s="41"/>
      <c r="CD159" s="41"/>
      <c r="CE159" s="34">
        <f>SUM(BZ159:CD159)</f>
        <v>0</v>
      </c>
      <c r="CF159" s="34">
        <f t="shared" si="423"/>
        <v>21.8</v>
      </c>
      <c r="CG159" s="69">
        <f t="shared" si="406"/>
        <v>2.0003845712334416E-3</v>
      </c>
      <c r="CH159" s="35"/>
      <c r="CI159" s="41"/>
      <c r="CJ159" s="41"/>
      <c r="CK159" s="41"/>
      <c r="CL159" s="41"/>
      <c r="CM159" s="41"/>
      <c r="CN159" s="41"/>
      <c r="CO159" s="34">
        <f>SUM(CI159:CN159)</f>
        <v>0</v>
      </c>
      <c r="CP159" s="41"/>
      <c r="CQ159" s="41"/>
      <c r="CR159" s="41"/>
      <c r="CS159" s="41"/>
      <c r="CT159" s="41"/>
      <c r="CU159" s="41"/>
      <c r="CV159" s="34">
        <f>SUM(CP159:CU159)</f>
        <v>0</v>
      </c>
      <c r="CW159" s="41"/>
      <c r="CX159" s="41"/>
      <c r="CY159" s="34">
        <f t="shared" si="424"/>
        <v>0</v>
      </c>
      <c r="CZ159" s="41"/>
      <c r="DA159" s="34">
        <f t="shared" si="425"/>
        <v>0</v>
      </c>
      <c r="DB159" s="41"/>
      <c r="DC159" s="41"/>
      <c r="DD159" s="41"/>
      <c r="DE159" s="41"/>
      <c r="DF159" s="41"/>
      <c r="DG159" s="34">
        <f t="shared" si="432"/>
        <v>0</v>
      </c>
      <c r="DH159" s="34">
        <f t="shared" si="427"/>
        <v>0</v>
      </c>
      <c r="DI159" s="69" t="str">
        <f t="shared" si="407"/>
        <v/>
      </c>
      <c r="DJ159" s="35"/>
      <c r="DK159" s="41"/>
      <c r="DL159" s="41"/>
      <c r="DM159" s="41"/>
      <c r="DN159" s="41"/>
      <c r="DO159" s="41"/>
      <c r="DP159" s="34">
        <f t="shared" si="428"/>
        <v>0</v>
      </c>
      <c r="DQ159" s="41"/>
      <c r="DR159" s="41"/>
      <c r="DS159" s="41"/>
      <c r="DT159" s="41"/>
      <c r="DU159" s="41"/>
      <c r="DV159" s="41"/>
      <c r="DW159" s="41"/>
      <c r="DX159" s="41"/>
      <c r="DY159" s="41"/>
      <c r="DZ159" s="41"/>
      <c r="EA159" s="41"/>
      <c r="EB159" s="41"/>
      <c r="EC159" s="34">
        <f t="shared" si="433"/>
        <v>0</v>
      </c>
      <c r="ED159" s="36">
        <f t="shared" si="430"/>
        <v>0</v>
      </c>
      <c r="EE159" s="69" t="str">
        <f t="shared" si="409"/>
        <v/>
      </c>
    </row>
    <row r="160" spans="1:142" s="32" customFormat="1" ht="15.75" customHeight="1" x14ac:dyDescent="0.25">
      <c r="B160" s="42">
        <v>12</v>
      </c>
      <c r="C160" s="15" t="s">
        <v>52</v>
      </c>
      <c r="D160" s="1"/>
      <c r="E160" s="41"/>
      <c r="F160" s="41"/>
      <c r="G160" s="41"/>
      <c r="H160" s="41"/>
      <c r="I160" s="41"/>
      <c r="J160" s="41"/>
      <c r="K160" s="41"/>
      <c r="L160" s="41"/>
      <c r="M160" s="41"/>
      <c r="N160" s="41"/>
      <c r="O160" s="41"/>
      <c r="P160" s="36">
        <f>SUM(E160:O160)</f>
        <v>0</v>
      </c>
      <c r="Q160" s="41"/>
      <c r="R160" s="41"/>
      <c r="S160" s="41"/>
      <c r="T160" s="36">
        <f>SUM(Q160:S160)</f>
        <v>0</v>
      </c>
      <c r="U160" s="41"/>
      <c r="V160" s="41"/>
      <c r="W160" s="41"/>
      <c r="X160" s="41"/>
      <c r="Y160" s="41"/>
      <c r="Z160" s="36">
        <f>SUM(U160:Y160)</f>
        <v>0</v>
      </c>
      <c r="AA160" s="36">
        <f t="shared" si="420"/>
        <v>0</v>
      </c>
      <c r="AB160" s="69" t="str">
        <f t="shared" si="403"/>
        <v/>
      </c>
      <c r="AC160" s="35"/>
      <c r="AD160" s="41"/>
      <c r="AE160" s="41"/>
      <c r="AF160" s="41"/>
      <c r="AG160" s="41"/>
      <c r="AH160" s="41"/>
      <c r="AI160" s="36">
        <f>SUM(AD160:AH160)</f>
        <v>0</v>
      </c>
      <c r="AJ160" s="41"/>
      <c r="AK160" s="41"/>
      <c r="AL160" s="41"/>
      <c r="AM160" s="41"/>
      <c r="AN160" s="41"/>
      <c r="AO160" s="36">
        <f>SUM(AJ160:AN160)</f>
        <v>0</v>
      </c>
      <c r="AP160" s="41"/>
      <c r="AQ160" s="41"/>
      <c r="AR160" s="41"/>
      <c r="AS160" s="41"/>
      <c r="AT160" s="41"/>
      <c r="AU160" s="36">
        <f>SUM(AP160:AT160)</f>
        <v>0</v>
      </c>
      <c r="AV160" s="41"/>
      <c r="AW160" s="41"/>
      <c r="AX160" s="41"/>
      <c r="AY160" s="41"/>
      <c r="AZ160" s="41"/>
      <c r="BA160" s="36">
        <f>SUM(AV160:AZ160)</f>
        <v>0</v>
      </c>
      <c r="BB160" s="36">
        <f>SUM(AI160,AO160,AU160,BA160)</f>
        <v>0</v>
      </c>
      <c r="BC160" s="69" t="str">
        <f t="shared" si="404"/>
        <v/>
      </c>
      <c r="BD160" s="35"/>
      <c r="BE160" s="41"/>
      <c r="BF160" s="41"/>
      <c r="BG160" s="41"/>
      <c r="BH160" s="41"/>
      <c r="BI160" s="41"/>
      <c r="BJ160" s="41"/>
      <c r="BK160" s="36">
        <f>SUM(BE160:BJ160)</f>
        <v>0</v>
      </c>
      <c r="BL160" s="41"/>
      <c r="BM160" s="41"/>
      <c r="BN160" s="41">
        <v>1.5824719999999999</v>
      </c>
      <c r="BO160" s="41">
        <v>4.8236299999999996</v>
      </c>
      <c r="BP160" s="41">
        <v>2.5938980000000003</v>
      </c>
      <c r="BQ160" s="36">
        <f t="shared" ref="BQ160:BQ182" si="435">SUM(BL160:BP160)</f>
        <v>9</v>
      </c>
      <c r="BR160" s="41"/>
      <c r="BS160" s="41"/>
      <c r="BT160" s="41"/>
      <c r="BU160" s="41"/>
      <c r="BV160" s="41"/>
      <c r="BW160" s="36">
        <f>SUM(BR160:BV160)</f>
        <v>0</v>
      </c>
      <c r="BX160" s="41"/>
      <c r="BY160" s="36">
        <f t="shared" si="422"/>
        <v>0</v>
      </c>
      <c r="BZ160" s="41"/>
      <c r="CA160" s="41"/>
      <c r="CB160" s="41"/>
      <c r="CC160" s="41"/>
      <c r="CD160" s="41"/>
      <c r="CE160" s="36">
        <f>SUM(BZ160:CD160)</f>
        <v>0</v>
      </c>
      <c r="CF160" s="36">
        <f t="shared" si="423"/>
        <v>9</v>
      </c>
      <c r="CG160" s="69">
        <f t="shared" si="406"/>
        <v>8.258468413349071E-4</v>
      </c>
      <c r="CH160" s="35"/>
      <c r="CI160" s="41"/>
      <c r="CJ160" s="41"/>
      <c r="CK160" s="41"/>
      <c r="CL160" s="41"/>
      <c r="CM160" s="41"/>
      <c r="CN160" s="41"/>
      <c r="CO160" s="36">
        <f>SUM(CI160:CN160)</f>
        <v>0</v>
      </c>
      <c r="CP160" s="41"/>
      <c r="CQ160" s="41"/>
      <c r="CR160" s="41"/>
      <c r="CS160" s="41"/>
      <c r="CT160" s="41"/>
      <c r="CU160" s="41"/>
      <c r="CV160" s="36">
        <f>SUM(CP160:CU160)</f>
        <v>0</v>
      </c>
      <c r="CW160" s="41"/>
      <c r="CX160" s="41"/>
      <c r="CY160" s="36">
        <f t="shared" si="424"/>
        <v>0</v>
      </c>
      <c r="CZ160" s="41"/>
      <c r="DA160" s="36">
        <f t="shared" si="425"/>
        <v>0</v>
      </c>
      <c r="DB160" s="41"/>
      <c r="DC160" s="41"/>
      <c r="DD160" s="41"/>
      <c r="DE160" s="41"/>
      <c r="DF160" s="41"/>
      <c r="DG160" s="36">
        <f t="shared" ref="DG160:DG182" si="436">SUM(DB160:DF160)</f>
        <v>0</v>
      </c>
      <c r="DH160" s="36">
        <f t="shared" si="427"/>
        <v>0</v>
      </c>
      <c r="DI160" s="69" t="str">
        <f t="shared" si="407"/>
        <v/>
      </c>
      <c r="DJ160" s="35"/>
      <c r="DK160" s="41"/>
      <c r="DL160" s="41"/>
      <c r="DM160" s="41"/>
      <c r="DN160" s="41"/>
      <c r="DO160" s="41"/>
      <c r="DP160" s="36">
        <f t="shared" si="428"/>
        <v>0</v>
      </c>
      <c r="DQ160" s="41"/>
      <c r="DR160" s="41"/>
      <c r="DS160" s="41"/>
      <c r="DT160" s="41"/>
      <c r="DU160" s="41"/>
      <c r="DV160" s="41"/>
      <c r="DW160" s="41"/>
      <c r="DX160" s="41"/>
      <c r="DY160" s="41"/>
      <c r="DZ160" s="41"/>
      <c r="EA160" s="41"/>
      <c r="EB160" s="41"/>
      <c r="EC160" s="36">
        <f t="shared" ref="EC160:EC182" si="437">SUM(DQ160:EB160)</f>
        <v>0</v>
      </c>
      <c r="ED160" s="36">
        <f t="shared" si="430"/>
        <v>0</v>
      </c>
      <c r="EE160" s="69" t="str">
        <f t="shared" si="409"/>
        <v/>
      </c>
    </row>
    <row r="161" spans="1:136" s="10" customFormat="1" ht="15.75" customHeight="1" x14ac:dyDescent="0.25">
      <c r="A161" s="32"/>
      <c r="B161" s="42"/>
      <c r="C161" s="15" t="s">
        <v>53</v>
      </c>
      <c r="D161" s="1"/>
      <c r="E161" s="41"/>
      <c r="F161" s="41"/>
      <c r="G161" s="41"/>
      <c r="H161" s="41"/>
      <c r="I161" s="41"/>
      <c r="J161" s="41"/>
      <c r="K161" s="41"/>
      <c r="L161" s="41"/>
      <c r="M161" s="41"/>
      <c r="N161" s="41"/>
      <c r="O161" s="41"/>
      <c r="P161" s="36">
        <f t="shared" ref="P161:P182" si="438">SUM(E161:O161)</f>
        <v>0</v>
      </c>
      <c r="Q161" s="41"/>
      <c r="R161" s="41"/>
      <c r="S161" s="41"/>
      <c r="T161" s="36">
        <f t="shared" ref="T161:T182" si="439">SUM(Q161:S161)</f>
        <v>0</v>
      </c>
      <c r="U161" s="41"/>
      <c r="V161" s="41"/>
      <c r="W161" s="41"/>
      <c r="X161" s="41"/>
      <c r="Y161" s="41"/>
      <c r="Z161" s="36">
        <f t="shared" ref="Z161:Z182" si="440">SUM(U161:Y161)</f>
        <v>0</v>
      </c>
      <c r="AA161" s="36">
        <f t="shared" si="420"/>
        <v>0</v>
      </c>
      <c r="AB161" s="69" t="str">
        <f t="shared" si="403"/>
        <v/>
      </c>
      <c r="AC161" s="35"/>
      <c r="AD161" s="41"/>
      <c r="AE161" s="41"/>
      <c r="AF161" s="41"/>
      <c r="AG161" s="41"/>
      <c r="AH161" s="41"/>
      <c r="AI161" s="36">
        <f t="shared" ref="AI161:AI182" si="441">SUM(AD161:AH161)</f>
        <v>0</v>
      </c>
      <c r="AJ161" s="41"/>
      <c r="AK161" s="41">
        <v>4.3</v>
      </c>
      <c r="AL161" s="41">
        <v>2.2000000000000002</v>
      </c>
      <c r="AM161" s="41">
        <v>12.775399999999999</v>
      </c>
      <c r="AN161" s="41">
        <v>12.5</v>
      </c>
      <c r="AO161" s="36">
        <f t="shared" ref="AO161:AO182" si="442">SUM(AJ161:AN161)</f>
        <v>31.775399999999998</v>
      </c>
      <c r="AP161" s="41"/>
      <c r="AQ161" s="41"/>
      <c r="AR161" s="41"/>
      <c r="AS161" s="41"/>
      <c r="AT161" s="41"/>
      <c r="AU161" s="36">
        <f t="shared" ref="AU161:AU182" si="443">SUM(AP161:AT161)</f>
        <v>0</v>
      </c>
      <c r="AV161" s="41"/>
      <c r="AW161" s="41"/>
      <c r="AX161" s="41"/>
      <c r="AY161" s="41"/>
      <c r="AZ161" s="41"/>
      <c r="BA161" s="36">
        <f t="shared" ref="BA161:BA182" si="444">SUM(AV161:AZ161)</f>
        <v>0</v>
      </c>
      <c r="BB161" s="36">
        <f t="shared" ref="BB161:BB182" si="445">SUM(AI161,AO161,AU161,BA161)</f>
        <v>31.775399999999998</v>
      </c>
      <c r="BC161" s="69">
        <f t="shared" si="404"/>
        <v>4.5412390201469118E-3</v>
      </c>
      <c r="BD161" s="35"/>
      <c r="BE161" s="41"/>
      <c r="BF161" s="41"/>
      <c r="BG161" s="41"/>
      <c r="BH161" s="41"/>
      <c r="BI161" s="41"/>
      <c r="BJ161" s="41"/>
      <c r="BK161" s="36">
        <f t="shared" ref="BK161:BK182" si="446">SUM(BE161:BJ161)</f>
        <v>0</v>
      </c>
      <c r="BL161" s="41"/>
      <c r="BM161" s="41"/>
      <c r="BN161" s="41"/>
      <c r="BO161" s="41"/>
      <c r="BP161" s="41"/>
      <c r="BQ161" s="36">
        <f t="shared" si="435"/>
        <v>0</v>
      </c>
      <c r="BR161" s="41"/>
      <c r="BS161" s="41"/>
      <c r="BT161" s="41"/>
      <c r="BU161" s="41"/>
      <c r="BV161" s="41"/>
      <c r="BW161" s="36">
        <f t="shared" ref="BW161:BW182" si="447">SUM(BR161:BV161)</f>
        <v>0</v>
      </c>
      <c r="BX161" s="41"/>
      <c r="BY161" s="36">
        <f t="shared" si="422"/>
        <v>0</v>
      </c>
      <c r="BZ161" s="41"/>
      <c r="CA161" s="41"/>
      <c r="CB161" s="41"/>
      <c r="CC161" s="41"/>
      <c r="CD161" s="41"/>
      <c r="CE161" s="36">
        <f t="shared" ref="CE161:CE182" si="448">SUM(BZ161:CD161)</f>
        <v>0</v>
      </c>
      <c r="CF161" s="36">
        <f t="shared" si="423"/>
        <v>0</v>
      </c>
      <c r="CG161" s="69" t="str">
        <f t="shared" si="406"/>
        <v/>
      </c>
      <c r="CH161" s="35"/>
      <c r="CI161" s="41"/>
      <c r="CJ161" s="41"/>
      <c r="CK161" s="41"/>
      <c r="CL161" s="41"/>
      <c r="CM161" s="41"/>
      <c r="CN161" s="41"/>
      <c r="CO161" s="36">
        <f t="shared" ref="CO161" si="449">SUM(CI161:CN161)</f>
        <v>0</v>
      </c>
      <c r="CP161" s="41"/>
      <c r="CQ161" s="41"/>
      <c r="CR161" s="41"/>
      <c r="CS161" s="41"/>
      <c r="CT161" s="41"/>
      <c r="CU161" s="41"/>
      <c r="CV161" s="36">
        <f t="shared" ref="CV161" si="450">SUM(CP161:CU161)</f>
        <v>0</v>
      </c>
      <c r="CW161" s="41"/>
      <c r="CX161" s="41"/>
      <c r="CY161" s="36">
        <f t="shared" si="424"/>
        <v>0</v>
      </c>
      <c r="CZ161" s="41"/>
      <c r="DA161" s="36">
        <f t="shared" si="425"/>
        <v>0</v>
      </c>
      <c r="DB161" s="41"/>
      <c r="DC161" s="41"/>
      <c r="DD161" s="41"/>
      <c r="DE161" s="41"/>
      <c r="DF161" s="41"/>
      <c r="DG161" s="36">
        <f t="shared" si="436"/>
        <v>0</v>
      </c>
      <c r="DH161" s="36">
        <f t="shared" si="427"/>
        <v>0</v>
      </c>
      <c r="DI161" s="69" t="str">
        <f t="shared" si="407"/>
        <v/>
      </c>
      <c r="DJ161" s="35"/>
      <c r="DK161" s="41"/>
      <c r="DL161" s="41"/>
      <c r="DM161" s="41"/>
      <c r="DN161" s="41"/>
      <c r="DO161" s="41"/>
      <c r="DP161" s="36">
        <f t="shared" si="428"/>
        <v>0</v>
      </c>
      <c r="DQ161" s="41"/>
      <c r="DR161" s="41"/>
      <c r="DS161" s="41"/>
      <c r="DT161" s="41"/>
      <c r="DU161" s="41"/>
      <c r="DV161" s="41"/>
      <c r="DW161" s="41"/>
      <c r="DX161" s="41"/>
      <c r="DY161" s="41"/>
      <c r="DZ161" s="41"/>
      <c r="EA161" s="41"/>
      <c r="EB161" s="41"/>
      <c r="EC161" s="36">
        <f t="shared" si="437"/>
        <v>0</v>
      </c>
      <c r="ED161" s="36">
        <f t="shared" si="430"/>
        <v>0</v>
      </c>
      <c r="EE161" s="69" t="str">
        <f t="shared" si="409"/>
        <v/>
      </c>
      <c r="EF161" s="32"/>
    </row>
    <row r="162" spans="1:136" s="32" customFormat="1" ht="15.75" customHeight="1" x14ac:dyDescent="0.25">
      <c r="B162" s="42"/>
      <c r="C162" s="15" t="s">
        <v>54</v>
      </c>
      <c r="D162" s="1"/>
      <c r="E162" s="41"/>
      <c r="F162" s="41"/>
      <c r="G162" s="41"/>
      <c r="H162" s="41"/>
      <c r="I162" s="41"/>
      <c r="J162" s="41"/>
      <c r="K162" s="41"/>
      <c r="L162" s="41"/>
      <c r="M162" s="41"/>
      <c r="N162" s="41"/>
      <c r="O162" s="41"/>
      <c r="P162" s="36">
        <f>SUM(E162:O162)</f>
        <v>0</v>
      </c>
      <c r="Q162" s="41"/>
      <c r="R162" s="41"/>
      <c r="S162" s="41"/>
      <c r="T162" s="36">
        <f>SUM(Q162:S162)</f>
        <v>0</v>
      </c>
      <c r="U162" s="41"/>
      <c r="V162" s="41"/>
      <c r="W162" s="41"/>
      <c r="X162" s="41"/>
      <c r="Y162" s="41"/>
      <c r="Z162" s="36">
        <f>SUM(U162:Y162)</f>
        <v>0</v>
      </c>
      <c r="AA162" s="36">
        <f t="shared" si="420"/>
        <v>0</v>
      </c>
      <c r="AB162" s="67" t="str">
        <f t="shared" si="403"/>
        <v/>
      </c>
      <c r="AC162" s="35"/>
      <c r="AD162" s="41"/>
      <c r="AE162" s="41"/>
      <c r="AF162" s="41"/>
      <c r="AG162" s="41"/>
      <c r="AH162" s="41"/>
      <c r="AI162" s="36">
        <f>SUM(AD162:AH162)</f>
        <v>0</v>
      </c>
      <c r="AJ162" s="41"/>
      <c r="AK162" s="41"/>
      <c r="AL162" s="41"/>
      <c r="AM162" s="41"/>
      <c r="AN162" s="41"/>
      <c r="AO162" s="36">
        <f>SUM(AJ162:AN162)</f>
        <v>0</v>
      </c>
      <c r="AP162" s="41"/>
      <c r="AQ162" s="41"/>
      <c r="AR162" s="41"/>
      <c r="AS162" s="41"/>
      <c r="AT162" s="41"/>
      <c r="AU162" s="36">
        <f>SUM(AP162:AT162)</f>
        <v>0</v>
      </c>
      <c r="AV162" s="41"/>
      <c r="AW162" s="41"/>
      <c r="AX162" s="41"/>
      <c r="AY162" s="41"/>
      <c r="AZ162" s="41"/>
      <c r="BA162" s="36">
        <f>SUM(AV162:AZ162)</f>
        <v>0</v>
      </c>
      <c r="BB162" s="36">
        <f>SUM(AI162,AO162,AU162,BA162)</f>
        <v>0</v>
      </c>
      <c r="BC162" s="67" t="str">
        <f t="shared" si="404"/>
        <v/>
      </c>
      <c r="BD162" s="35"/>
      <c r="BE162" s="41"/>
      <c r="BF162" s="41"/>
      <c r="BG162" s="41"/>
      <c r="BH162" s="41"/>
      <c r="BI162" s="41"/>
      <c r="BJ162" s="41"/>
      <c r="BK162" s="36">
        <f>SUM(BE162:BJ162)</f>
        <v>0</v>
      </c>
      <c r="BL162" s="41"/>
      <c r="BM162" s="41">
        <v>0.5</v>
      </c>
      <c r="BN162" s="41">
        <v>0.5</v>
      </c>
      <c r="BO162" s="41">
        <v>0.5</v>
      </c>
      <c r="BP162" s="41"/>
      <c r="BQ162" s="36">
        <f t="shared" si="435"/>
        <v>1.5</v>
      </c>
      <c r="BR162" s="41"/>
      <c r="BS162" s="41"/>
      <c r="BT162" s="41"/>
      <c r="BU162" s="41"/>
      <c r="BV162" s="41"/>
      <c r="BW162" s="36">
        <f>SUM(BR162:BV162)</f>
        <v>0</v>
      </c>
      <c r="BX162" s="41"/>
      <c r="BY162" s="36">
        <f t="shared" si="422"/>
        <v>0</v>
      </c>
      <c r="BZ162" s="41"/>
      <c r="CA162" s="41"/>
      <c r="CB162" s="41"/>
      <c r="CC162" s="41"/>
      <c r="CD162" s="41"/>
      <c r="CE162" s="36">
        <f t="shared" si="448"/>
        <v>0</v>
      </c>
      <c r="CF162" s="36">
        <f t="shared" si="423"/>
        <v>1.5</v>
      </c>
      <c r="CG162" s="67">
        <f t="shared" si="406"/>
        <v>1.3764114022248451E-4</v>
      </c>
      <c r="CH162" s="35"/>
      <c r="CI162" s="41"/>
      <c r="CJ162" s="41"/>
      <c r="CK162" s="41"/>
      <c r="CL162" s="41"/>
      <c r="CM162" s="41"/>
      <c r="CN162" s="41"/>
      <c r="CO162" s="36">
        <f>SUM(CI162:CN162)</f>
        <v>0</v>
      </c>
      <c r="CP162" s="41"/>
      <c r="CQ162" s="41"/>
      <c r="CR162" s="41"/>
      <c r="CS162" s="41"/>
      <c r="CT162" s="41"/>
      <c r="CU162" s="41"/>
      <c r="CV162" s="36">
        <f>SUM(CP162:CU162)</f>
        <v>0</v>
      </c>
      <c r="CW162" s="41"/>
      <c r="CX162" s="41"/>
      <c r="CY162" s="36">
        <f t="shared" si="424"/>
        <v>0</v>
      </c>
      <c r="CZ162" s="41"/>
      <c r="DA162" s="36">
        <f t="shared" si="425"/>
        <v>0</v>
      </c>
      <c r="DB162" s="41"/>
      <c r="DC162" s="41"/>
      <c r="DD162" s="41"/>
      <c r="DE162" s="41"/>
      <c r="DF162" s="41"/>
      <c r="DG162" s="36">
        <f t="shared" si="436"/>
        <v>0</v>
      </c>
      <c r="DH162" s="36">
        <f t="shared" si="427"/>
        <v>0</v>
      </c>
      <c r="DI162" s="67" t="str">
        <f t="shared" si="407"/>
        <v/>
      </c>
      <c r="DJ162" s="35"/>
      <c r="DK162" s="41"/>
      <c r="DL162" s="41"/>
      <c r="DM162" s="41"/>
      <c r="DN162" s="41"/>
      <c r="DO162" s="41"/>
      <c r="DP162" s="36">
        <f t="shared" si="428"/>
        <v>0</v>
      </c>
      <c r="DQ162" s="41"/>
      <c r="DR162" s="41"/>
      <c r="DS162" s="41"/>
      <c r="DT162" s="41"/>
      <c r="DU162" s="41"/>
      <c r="DV162" s="41"/>
      <c r="DW162" s="41"/>
      <c r="DX162" s="41"/>
      <c r="DY162" s="41"/>
      <c r="DZ162" s="41"/>
      <c r="EA162" s="41"/>
      <c r="EB162" s="41"/>
      <c r="EC162" s="36">
        <f t="shared" si="437"/>
        <v>0</v>
      </c>
      <c r="ED162" s="36">
        <f t="shared" si="430"/>
        <v>0</v>
      </c>
      <c r="EE162" s="67" t="str">
        <f t="shared" si="409"/>
        <v/>
      </c>
    </row>
    <row r="163" spans="1:136" s="10" customFormat="1" ht="15.75" customHeight="1" x14ac:dyDescent="0.25">
      <c r="A163" s="32"/>
      <c r="B163" s="42"/>
      <c r="C163" s="15" t="s">
        <v>55</v>
      </c>
      <c r="D163" s="1"/>
      <c r="E163" s="41"/>
      <c r="F163" s="41"/>
      <c r="G163" s="41"/>
      <c r="H163" s="41"/>
      <c r="I163" s="41"/>
      <c r="J163" s="41"/>
      <c r="K163" s="41"/>
      <c r="L163" s="41"/>
      <c r="M163" s="41"/>
      <c r="N163" s="41"/>
      <c r="O163" s="41"/>
      <c r="P163" s="36">
        <f t="shared" si="438"/>
        <v>0</v>
      </c>
      <c r="Q163" s="41"/>
      <c r="R163" s="41"/>
      <c r="S163" s="41"/>
      <c r="T163" s="36">
        <f t="shared" si="439"/>
        <v>0</v>
      </c>
      <c r="U163" s="41"/>
      <c r="V163" s="41"/>
      <c r="W163" s="41"/>
      <c r="X163" s="41"/>
      <c r="Y163" s="41"/>
      <c r="Z163" s="36">
        <f t="shared" si="440"/>
        <v>0</v>
      </c>
      <c r="AA163" s="36">
        <f t="shared" si="420"/>
        <v>0</v>
      </c>
      <c r="AB163" s="69" t="str">
        <f t="shared" si="403"/>
        <v/>
      </c>
      <c r="AC163" s="35"/>
      <c r="AD163" s="41"/>
      <c r="AE163" s="41"/>
      <c r="AF163" s="41"/>
      <c r="AG163" s="41"/>
      <c r="AH163" s="41"/>
      <c r="AI163" s="36">
        <f t="shared" si="441"/>
        <v>0</v>
      </c>
      <c r="AJ163" s="41"/>
      <c r="AK163" s="41">
        <v>3.2</v>
      </c>
      <c r="AL163" s="41">
        <v>6.8552952600000001</v>
      </c>
      <c r="AM163" s="41">
        <v>5.83725</v>
      </c>
      <c r="AN163" s="41">
        <v>3.8963000000000001</v>
      </c>
      <c r="AO163" s="36">
        <f t="shared" si="442"/>
        <v>19.788845260000002</v>
      </c>
      <c r="AP163" s="41"/>
      <c r="AQ163" s="41"/>
      <c r="AR163" s="41"/>
      <c r="AS163" s="41"/>
      <c r="AT163" s="41"/>
      <c r="AU163" s="36">
        <f t="shared" si="443"/>
        <v>0</v>
      </c>
      <c r="AV163" s="41"/>
      <c r="AW163" s="41"/>
      <c r="AX163" s="41"/>
      <c r="AY163" s="41"/>
      <c r="AZ163" s="41"/>
      <c r="BA163" s="36">
        <f t="shared" si="444"/>
        <v>0</v>
      </c>
      <c r="BB163" s="36">
        <f t="shared" si="445"/>
        <v>19.788845260000002</v>
      </c>
      <c r="BC163" s="69">
        <f t="shared" si="404"/>
        <v>2.828158772457979E-3</v>
      </c>
      <c r="BD163" s="35"/>
      <c r="BE163" s="41"/>
      <c r="BF163" s="41"/>
      <c r="BG163" s="41"/>
      <c r="BH163" s="41"/>
      <c r="BI163" s="41"/>
      <c r="BJ163" s="41"/>
      <c r="BK163" s="36">
        <f t="shared" si="446"/>
        <v>0</v>
      </c>
      <c r="BL163" s="41">
        <v>2.5910250000000001</v>
      </c>
      <c r="BM163" s="41">
        <v>2.6884957900000002</v>
      </c>
      <c r="BN163" s="41">
        <v>1.89882</v>
      </c>
      <c r="BO163" s="41">
        <v>0.63432999999999995</v>
      </c>
      <c r="BP163" s="41"/>
      <c r="BQ163" s="36">
        <f t="shared" si="435"/>
        <v>7.8126707900000003</v>
      </c>
      <c r="BR163" s="41"/>
      <c r="BS163" s="41"/>
      <c r="BT163" s="41"/>
      <c r="BU163" s="41"/>
      <c r="BV163" s="41"/>
      <c r="BW163" s="36">
        <f t="shared" si="447"/>
        <v>0</v>
      </c>
      <c r="BX163" s="41"/>
      <c r="BY163" s="36">
        <f t="shared" si="422"/>
        <v>0</v>
      </c>
      <c r="BZ163" s="41"/>
      <c r="CA163" s="41"/>
      <c r="CB163" s="41"/>
      <c r="CC163" s="41"/>
      <c r="CD163" s="41"/>
      <c r="CE163" s="36">
        <f t="shared" si="448"/>
        <v>0</v>
      </c>
      <c r="CF163" s="36">
        <f t="shared" si="423"/>
        <v>7.8126707900000003</v>
      </c>
      <c r="CG163" s="69">
        <f t="shared" si="406"/>
        <v>7.1689661047899934E-4</v>
      </c>
      <c r="CH163" s="35"/>
      <c r="CI163" s="41"/>
      <c r="CJ163" s="41"/>
      <c r="CK163" s="41"/>
      <c r="CL163" s="41"/>
      <c r="CM163" s="41"/>
      <c r="CN163" s="41"/>
      <c r="CO163" s="36">
        <f t="shared" ref="CO163:CO171" si="451">SUM(CI163:CN163)</f>
        <v>0</v>
      </c>
      <c r="CP163" s="41"/>
      <c r="CQ163" s="41"/>
      <c r="CR163" s="41"/>
      <c r="CS163" s="41"/>
      <c r="CT163" s="41"/>
      <c r="CU163" s="41"/>
      <c r="CV163" s="36">
        <f t="shared" ref="CV163:CV171" si="452">SUM(CP163:CU163)</f>
        <v>0</v>
      </c>
      <c r="CW163" s="41"/>
      <c r="CX163" s="41"/>
      <c r="CY163" s="36">
        <f t="shared" si="424"/>
        <v>0</v>
      </c>
      <c r="CZ163" s="41"/>
      <c r="DA163" s="36">
        <f t="shared" si="425"/>
        <v>0</v>
      </c>
      <c r="DB163" s="41"/>
      <c r="DC163" s="41"/>
      <c r="DD163" s="41"/>
      <c r="DE163" s="41"/>
      <c r="DF163" s="41"/>
      <c r="DG163" s="36">
        <f t="shared" si="436"/>
        <v>0</v>
      </c>
      <c r="DH163" s="36">
        <f t="shared" si="427"/>
        <v>0</v>
      </c>
      <c r="DI163" s="69" t="str">
        <f t="shared" si="407"/>
        <v/>
      </c>
      <c r="DJ163" s="35"/>
      <c r="DK163" s="41"/>
      <c r="DL163" s="41"/>
      <c r="DM163" s="41"/>
      <c r="DN163" s="41"/>
      <c r="DO163" s="41"/>
      <c r="DP163" s="36">
        <f t="shared" si="428"/>
        <v>0</v>
      </c>
      <c r="DQ163" s="41"/>
      <c r="DR163" s="41"/>
      <c r="DS163" s="41"/>
      <c r="DT163" s="41"/>
      <c r="DU163" s="41"/>
      <c r="DV163" s="41"/>
      <c r="DW163" s="41"/>
      <c r="DX163" s="41"/>
      <c r="DY163" s="41"/>
      <c r="DZ163" s="41"/>
      <c r="EA163" s="41"/>
      <c r="EB163" s="41"/>
      <c r="EC163" s="36">
        <f t="shared" si="437"/>
        <v>0</v>
      </c>
      <c r="ED163" s="36">
        <f t="shared" si="430"/>
        <v>0</v>
      </c>
      <c r="EE163" s="69" t="str">
        <f t="shared" si="409"/>
        <v/>
      </c>
      <c r="EF163" s="32"/>
    </row>
    <row r="164" spans="1:136" s="10" customFormat="1" ht="30" customHeight="1" x14ac:dyDescent="0.25">
      <c r="A164" s="32"/>
      <c r="B164" s="42"/>
      <c r="C164" s="15" t="s">
        <v>56</v>
      </c>
      <c r="D164" s="1"/>
      <c r="E164" s="41"/>
      <c r="F164" s="41"/>
      <c r="G164" s="41"/>
      <c r="H164" s="41"/>
      <c r="I164" s="41"/>
      <c r="J164" s="41"/>
      <c r="K164" s="41"/>
      <c r="L164" s="41"/>
      <c r="M164" s="41"/>
      <c r="N164" s="41"/>
      <c r="O164" s="41"/>
      <c r="P164" s="36">
        <f t="shared" si="438"/>
        <v>0</v>
      </c>
      <c r="Q164" s="41"/>
      <c r="R164" s="41"/>
      <c r="S164" s="41"/>
      <c r="T164" s="36">
        <f t="shared" si="439"/>
        <v>0</v>
      </c>
      <c r="U164" s="41"/>
      <c r="V164" s="41"/>
      <c r="W164" s="41"/>
      <c r="X164" s="41"/>
      <c r="Y164" s="41"/>
      <c r="Z164" s="36">
        <f t="shared" si="440"/>
        <v>0</v>
      </c>
      <c r="AA164" s="36">
        <f t="shared" si="420"/>
        <v>0</v>
      </c>
      <c r="AB164" s="69" t="str">
        <f t="shared" si="403"/>
        <v/>
      </c>
      <c r="AC164" s="35"/>
      <c r="AD164" s="41"/>
      <c r="AE164" s="41"/>
      <c r="AF164" s="41"/>
      <c r="AG164" s="41"/>
      <c r="AH164" s="41"/>
      <c r="AI164" s="36">
        <f t="shared" si="441"/>
        <v>0</v>
      </c>
      <c r="AJ164" s="41"/>
      <c r="AK164" s="41"/>
      <c r="AL164" s="41"/>
      <c r="AM164" s="41">
        <v>2</v>
      </c>
      <c r="AN164" s="41"/>
      <c r="AO164" s="36">
        <f t="shared" si="442"/>
        <v>2</v>
      </c>
      <c r="AP164" s="41"/>
      <c r="AQ164" s="41"/>
      <c r="AR164" s="41"/>
      <c r="AS164" s="41"/>
      <c r="AT164" s="41"/>
      <c r="AU164" s="36">
        <f t="shared" si="443"/>
        <v>0</v>
      </c>
      <c r="AV164" s="41"/>
      <c r="AW164" s="41"/>
      <c r="AX164" s="41"/>
      <c r="AY164" s="41"/>
      <c r="AZ164" s="41"/>
      <c r="BA164" s="36">
        <f t="shared" si="444"/>
        <v>0</v>
      </c>
      <c r="BB164" s="36">
        <f t="shared" si="445"/>
        <v>2</v>
      </c>
      <c r="BC164" s="69">
        <f t="shared" si="404"/>
        <v>2.8583363357483538E-4</v>
      </c>
      <c r="BD164" s="35"/>
      <c r="BE164" s="41"/>
      <c r="BF164" s="41"/>
      <c r="BG164" s="41"/>
      <c r="BH164" s="41"/>
      <c r="BI164" s="41"/>
      <c r="BJ164" s="41"/>
      <c r="BK164" s="36">
        <f t="shared" si="446"/>
        <v>0</v>
      </c>
      <c r="BL164" s="41"/>
      <c r="BM164" s="41"/>
      <c r="BN164" s="41">
        <v>0.855078</v>
      </c>
      <c r="BO164" s="41"/>
      <c r="BP164" s="41">
        <v>0.921184</v>
      </c>
      <c r="BQ164" s="36">
        <f t="shared" si="435"/>
        <v>1.776262</v>
      </c>
      <c r="BR164" s="41"/>
      <c r="BS164" s="41"/>
      <c r="BT164" s="41"/>
      <c r="BU164" s="41"/>
      <c r="BV164" s="41"/>
      <c r="BW164" s="36">
        <f t="shared" si="447"/>
        <v>0</v>
      </c>
      <c r="BX164" s="41"/>
      <c r="BY164" s="36">
        <f t="shared" si="422"/>
        <v>0</v>
      </c>
      <c r="BZ164" s="41"/>
      <c r="CA164" s="41"/>
      <c r="CB164" s="41"/>
      <c r="CC164" s="41"/>
      <c r="CD164" s="41"/>
      <c r="CE164" s="36">
        <f t="shared" si="448"/>
        <v>0</v>
      </c>
      <c r="CF164" s="36">
        <f t="shared" si="423"/>
        <v>1.776262</v>
      </c>
      <c r="CG164" s="69">
        <f t="shared" si="406"/>
        <v>1.6299115134258053E-4</v>
      </c>
      <c r="CH164" s="35"/>
      <c r="CI164" s="41"/>
      <c r="CJ164" s="41"/>
      <c r="CK164" s="41"/>
      <c r="CL164" s="41"/>
      <c r="CM164" s="41"/>
      <c r="CN164" s="41">
        <v>1.5</v>
      </c>
      <c r="CO164" s="36">
        <f t="shared" si="451"/>
        <v>1.5</v>
      </c>
      <c r="CP164" s="41"/>
      <c r="CQ164" s="41"/>
      <c r="CR164" s="41"/>
      <c r="CS164" s="41"/>
      <c r="CT164" s="41"/>
      <c r="CU164" s="41"/>
      <c r="CV164" s="36">
        <f t="shared" si="452"/>
        <v>0</v>
      </c>
      <c r="CW164" s="41"/>
      <c r="CX164" s="41"/>
      <c r="CY164" s="36">
        <f t="shared" si="424"/>
        <v>0</v>
      </c>
      <c r="CZ164" s="41"/>
      <c r="DA164" s="36">
        <f t="shared" si="425"/>
        <v>0</v>
      </c>
      <c r="DB164" s="41"/>
      <c r="DC164" s="41"/>
      <c r="DD164" s="41"/>
      <c r="DE164" s="41"/>
      <c r="DF164" s="41"/>
      <c r="DG164" s="36">
        <f t="shared" si="436"/>
        <v>0</v>
      </c>
      <c r="DH164" s="36">
        <f t="shared" si="427"/>
        <v>1.5</v>
      </c>
      <c r="DI164" s="69">
        <f t="shared" si="407"/>
        <v>1.590398110815936E-4</v>
      </c>
      <c r="DJ164" s="35"/>
      <c r="DK164" s="41"/>
      <c r="DL164" s="41"/>
      <c r="DM164" s="41"/>
      <c r="DN164" s="41"/>
      <c r="DO164" s="41"/>
      <c r="DP164" s="36">
        <f t="shared" si="428"/>
        <v>0</v>
      </c>
      <c r="DQ164" s="41"/>
      <c r="DR164" s="41"/>
      <c r="DS164" s="41"/>
      <c r="DT164" s="41"/>
      <c r="DU164" s="41"/>
      <c r="DV164" s="41"/>
      <c r="DW164" s="41"/>
      <c r="DX164" s="41"/>
      <c r="DY164" s="41"/>
      <c r="DZ164" s="41"/>
      <c r="EA164" s="41"/>
      <c r="EB164" s="41"/>
      <c r="EC164" s="36">
        <f t="shared" si="437"/>
        <v>0</v>
      </c>
      <c r="ED164" s="36">
        <f t="shared" si="430"/>
        <v>0</v>
      </c>
      <c r="EE164" s="69" t="str">
        <f t="shared" si="409"/>
        <v/>
      </c>
      <c r="EF164" s="32"/>
    </row>
    <row r="165" spans="1:136" s="32" customFormat="1" ht="15.75" customHeight="1" x14ac:dyDescent="0.25">
      <c r="B165" s="42">
        <v>13</v>
      </c>
      <c r="C165" s="15" t="s">
        <v>57</v>
      </c>
      <c r="D165" s="1"/>
      <c r="E165" s="41"/>
      <c r="F165" s="41"/>
      <c r="G165" s="41"/>
      <c r="H165" s="41"/>
      <c r="I165" s="41"/>
      <c r="J165" s="41"/>
      <c r="K165" s="41"/>
      <c r="L165" s="41"/>
      <c r="M165" s="41"/>
      <c r="N165" s="41"/>
      <c r="O165" s="41"/>
      <c r="P165" s="34">
        <f t="shared" si="438"/>
        <v>0</v>
      </c>
      <c r="Q165" s="41"/>
      <c r="R165" s="41"/>
      <c r="S165" s="41"/>
      <c r="T165" s="34">
        <f t="shared" si="439"/>
        <v>0</v>
      </c>
      <c r="U165" s="41"/>
      <c r="V165" s="41"/>
      <c r="W165" s="41"/>
      <c r="X165" s="41"/>
      <c r="Y165" s="41"/>
      <c r="Z165" s="34">
        <f t="shared" si="440"/>
        <v>0</v>
      </c>
      <c r="AA165" s="34">
        <f t="shared" si="420"/>
        <v>0</v>
      </c>
      <c r="AB165" s="69" t="str">
        <f t="shared" si="403"/>
        <v/>
      </c>
      <c r="AC165" s="35"/>
      <c r="AD165" s="41"/>
      <c r="AE165" s="41"/>
      <c r="AF165" s="41"/>
      <c r="AG165" s="41"/>
      <c r="AH165" s="41"/>
      <c r="AI165" s="34">
        <f t="shared" si="441"/>
        <v>0</v>
      </c>
      <c r="AJ165" s="41"/>
      <c r="AK165" s="41"/>
      <c r="AL165" s="41"/>
      <c r="AM165" s="41"/>
      <c r="AN165" s="41"/>
      <c r="AO165" s="34">
        <f t="shared" si="442"/>
        <v>0</v>
      </c>
      <c r="AP165" s="41"/>
      <c r="AQ165" s="41"/>
      <c r="AR165" s="41"/>
      <c r="AS165" s="41"/>
      <c r="AT165" s="41"/>
      <c r="AU165" s="34">
        <f t="shared" si="443"/>
        <v>0</v>
      </c>
      <c r="AV165" s="41"/>
      <c r="AW165" s="41"/>
      <c r="AX165" s="41"/>
      <c r="AY165" s="41"/>
      <c r="AZ165" s="41"/>
      <c r="BA165" s="34">
        <f t="shared" si="444"/>
        <v>0</v>
      </c>
      <c r="BB165" s="34">
        <f t="shared" si="445"/>
        <v>0</v>
      </c>
      <c r="BC165" s="69" t="str">
        <f t="shared" si="404"/>
        <v/>
      </c>
      <c r="BD165" s="35"/>
      <c r="BE165" s="41"/>
      <c r="BF165" s="41"/>
      <c r="BG165" s="41"/>
      <c r="BH165" s="41"/>
      <c r="BI165" s="41"/>
      <c r="BJ165" s="41"/>
      <c r="BK165" s="34">
        <f t="shared" si="446"/>
        <v>0</v>
      </c>
      <c r="BL165" s="41"/>
      <c r="BM165" s="41">
        <v>0.39018643268000003</v>
      </c>
      <c r="BN165" s="41">
        <v>0.86563832288888898</v>
      </c>
      <c r="BO165" s="41">
        <v>1.224194</v>
      </c>
      <c r="BP165" s="41">
        <v>1.51998124443111</v>
      </c>
      <c r="BQ165" s="34">
        <f t="shared" si="435"/>
        <v>3.9999999999999991</v>
      </c>
      <c r="BR165" s="41"/>
      <c r="BS165" s="41"/>
      <c r="BT165" s="41"/>
      <c r="BU165" s="41"/>
      <c r="BV165" s="41"/>
      <c r="BW165" s="34">
        <f t="shared" si="447"/>
        <v>0</v>
      </c>
      <c r="BX165" s="41"/>
      <c r="BY165" s="34">
        <f t="shared" si="422"/>
        <v>0</v>
      </c>
      <c r="BZ165" s="41"/>
      <c r="CA165" s="41"/>
      <c r="CB165" s="41"/>
      <c r="CC165" s="41"/>
      <c r="CD165" s="41"/>
      <c r="CE165" s="34">
        <f t="shared" si="448"/>
        <v>0</v>
      </c>
      <c r="CF165" s="34">
        <f t="shared" si="423"/>
        <v>3.9999999999999991</v>
      </c>
      <c r="CG165" s="69">
        <f t="shared" si="406"/>
        <v>3.6704304059329197E-4</v>
      </c>
      <c r="CH165" s="35"/>
      <c r="CI165" s="41"/>
      <c r="CJ165" s="41"/>
      <c r="CK165" s="41"/>
      <c r="CL165" s="41"/>
      <c r="CM165" s="41"/>
      <c r="CN165" s="41"/>
      <c r="CO165" s="34">
        <f t="shared" si="451"/>
        <v>0</v>
      </c>
      <c r="CP165" s="41"/>
      <c r="CQ165" s="41"/>
      <c r="CR165" s="41"/>
      <c r="CS165" s="41"/>
      <c r="CT165" s="41"/>
      <c r="CU165" s="41"/>
      <c r="CV165" s="34">
        <f t="shared" si="452"/>
        <v>0</v>
      </c>
      <c r="CW165" s="41"/>
      <c r="CX165" s="41"/>
      <c r="CY165" s="34">
        <f t="shared" si="424"/>
        <v>0</v>
      </c>
      <c r="CZ165" s="41"/>
      <c r="DA165" s="34">
        <f t="shared" si="425"/>
        <v>0</v>
      </c>
      <c r="DB165" s="41"/>
      <c r="DC165" s="41"/>
      <c r="DD165" s="41"/>
      <c r="DE165" s="41"/>
      <c r="DF165" s="41"/>
      <c r="DG165" s="34">
        <f t="shared" si="436"/>
        <v>0</v>
      </c>
      <c r="DH165" s="34">
        <f t="shared" si="427"/>
        <v>0</v>
      </c>
      <c r="DI165" s="69" t="str">
        <f t="shared" si="407"/>
        <v/>
      </c>
      <c r="DJ165" s="35"/>
      <c r="DK165" s="41"/>
      <c r="DL165" s="41"/>
      <c r="DM165" s="41"/>
      <c r="DN165" s="41"/>
      <c r="DO165" s="41"/>
      <c r="DP165" s="34">
        <f t="shared" si="428"/>
        <v>0</v>
      </c>
      <c r="DQ165" s="41"/>
      <c r="DR165" s="41"/>
      <c r="DS165" s="41"/>
      <c r="DT165" s="41"/>
      <c r="DU165" s="41"/>
      <c r="DV165" s="41"/>
      <c r="DW165" s="41"/>
      <c r="DX165" s="41"/>
      <c r="DY165" s="41"/>
      <c r="DZ165" s="41"/>
      <c r="EA165" s="41"/>
      <c r="EB165" s="41"/>
      <c r="EC165" s="34">
        <f t="shared" si="437"/>
        <v>0</v>
      </c>
      <c r="ED165" s="36">
        <f t="shared" si="430"/>
        <v>0</v>
      </c>
      <c r="EE165" s="69" t="str">
        <f t="shared" si="409"/>
        <v/>
      </c>
    </row>
    <row r="166" spans="1:136" s="32" customFormat="1" ht="15.75" customHeight="1" x14ac:dyDescent="0.25">
      <c r="B166" s="42"/>
      <c r="C166" s="15" t="s">
        <v>58</v>
      </c>
      <c r="D166" s="1"/>
      <c r="E166" s="41"/>
      <c r="F166" s="41"/>
      <c r="G166" s="41"/>
      <c r="H166" s="41"/>
      <c r="I166" s="41"/>
      <c r="J166" s="41"/>
      <c r="K166" s="41"/>
      <c r="L166" s="41"/>
      <c r="M166" s="41"/>
      <c r="N166" s="41"/>
      <c r="O166" s="41"/>
      <c r="P166" s="36">
        <f t="shared" si="438"/>
        <v>0</v>
      </c>
      <c r="Q166" s="41"/>
      <c r="R166" s="41"/>
      <c r="S166" s="41"/>
      <c r="T166" s="36">
        <f t="shared" si="439"/>
        <v>0</v>
      </c>
      <c r="U166" s="41"/>
      <c r="V166" s="41"/>
      <c r="W166" s="41"/>
      <c r="X166" s="41"/>
      <c r="Y166" s="41"/>
      <c r="Z166" s="36">
        <f t="shared" si="440"/>
        <v>0</v>
      </c>
      <c r="AA166" s="36">
        <f t="shared" si="420"/>
        <v>0</v>
      </c>
      <c r="AB166" s="67" t="str">
        <f t="shared" si="403"/>
        <v/>
      </c>
      <c r="AC166" s="35"/>
      <c r="AD166" s="41"/>
      <c r="AE166" s="41"/>
      <c r="AF166" s="41"/>
      <c r="AG166" s="41"/>
      <c r="AH166" s="41"/>
      <c r="AI166" s="36">
        <f t="shared" si="441"/>
        <v>0</v>
      </c>
      <c r="AJ166" s="41"/>
      <c r="AK166" s="41"/>
      <c r="AL166" s="41"/>
      <c r="AM166" s="41"/>
      <c r="AN166" s="41"/>
      <c r="AO166" s="36">
        <f t="shared" si="442"/>
        <v>0</v>
      </c>
      <c r="AP166" s="41"/>
      <c r="AQ166" s="41"/>
      <c r="AR166" s="41"/>
      <c r="AS166" s="41"/>
      <c r="AT166" s="41"/>
      <c r="AU166" s="36">
        <f t="shared" si="443"/>
        <v>0</v>
      </c>
      <c r="AV166" s="41"/>
      <c r="AW166" s="41"/>
      <c r="AX166" s="41"/>
      <c r="AY166" s="41"/>
      <c r="AZ166" s="41"/>
      <c r="BA166" s="36">
        <f t="shared" si="444"/>
        <v>0</v>
      </c>
      <c r="BB166" s="36">
        <f t="shared" si="445"/>
        <v>0</v>
      </c>
      <c r="BC166" s="67" t="str">
        <f t="shared" si="404"/>
        <v/>
      </c>
      <c r="BD166" s="35"/>
      <c r="BE166" s="41"/>
      <c r="BF166" s="41"/>
      <c r="BG166" s="41">
        <v>0.5</v>
      </c>
      <c r="BH166" s="41">
        <v>0.3</v>
      </c>
      <c r="BI166" s="41">
        <v>0.215169</v>
      </c>
      <c r="BJ166" s="41"/>
      <c r="BK166" s="36">
        <f t="shared" si="446"/>
        <v>1.015169</v>
      </c>
      <c r="BL166" s="41">
        <v>0.14300000000000002</v>
      </c>
      <c r="BM166" s="41">
        <v>0.21799999999999997</v>
      </c>
      <c r="BN166" s="41">
        <v>0.35399999999999998</v>
      </c>
      <c r="BO166" s="41">
        <v>0.14299999999999999</v>
      </c>
      <c r="BP166" s="41"/>
      <c r="BQ166" s="36">
        <f t="shared" si="435"/>
        <v>0.85799999999999998</v>
      </c>
      <c r="BR166" s="41"/>
      <c r="BS166" s="41"/>
      <c r="BT166" s="41"/>
      <c r="BU166" s="41"/>
      <c r="BV166" s="41"/>
      <c r="BW166" s="36">
        <f t="shared" si="447"/>
        <v>0</v>
      </c>
      <c r="BX166" s="41"/>
      <c r="BY166" s="36">
        <f t="shared" si="422"/>
        <v>0</v>
      </c>
      <c r="BZ166" s="41"/>
      <c r="CA166" s="41"/>
      <c r="CB166" s="41"/>
      <c r="CC166" s="41"/>
      <c r="CD166" s="41"/>
      <c r="CE166" s="36">
        <f t="shared" si="448"/>
        <v>0</v>
      </c>
      <c r="CF166" s="36">
        <f t="shared" si="423"/>
        <v>1.8731689999999999</v>
      </c>
      <c r="CG166" s="67">
        <f t="shared" si="406"/>
        <v>1.7188341132627405E-4</v>
      </c>
      <c r="CH166" s="35"/>
      <c r="CI166" s="41"/>
      <c r="CJ166" s="41"/>
      <c r="CK166" s="41"/>
      <c r="CL166" s="41"/>
      <c r="CM166" s="41"/>
      <c r="CN166" s="41"/>
      <c r="CO166" s="36">
        <f t="shared" si="451"/>
        <v>0</v>
      </c>
      <c r="CP166" s="41"/>
      <c r="CQ166" s="41"/>
      <c r="CR166" s="41"/>
      <c r="CS166" s="41"/>
      <c r="CT166" s="41"/>
      <c r="CU166" s="41"/>
      <c r="CV166" s="36">
        <f t="shared" si="452"/>
        <v>0</v>
      </c>
      <c r="CW166" s="41"/>
      <c r="CX166" s="41"/>
      <c r="CY166" s="36">
        <f t="shared" si="424"/>
        <v>0</v>
      </c>
      <c r="CZ166" s="41"/>
      <c r="DA166" s="36">
        <f t="shared" si="425"/>
        <v>0</v>
      </c>
      <c r="DB166" s="41"/>
      <c r="DC166" s="41"/>
      <c r="DD166" s="41"/>
      <c r="DE166" s="41"/>
      <c r="DF166" s="41"/>
      <c r="DG166" s="36">
        <f t="shared" si="436"/>
        <v>0</v>
      </c>
      <c r="DH166" s="36">
        <f t="shared" si="427"/>
        <v>0</v>
      </c>
      <c r="DI166" s="67" t="str">
        <f t="shared" si="407"/>
        <v/>
      </c>
      <c r="DJ166" s="35"/>
      <c r="DK166" s="41"/>
      <c r="DL166" s="41"/>
      <c r="DM166" s="41"/>
      <c r="DN166" s="41"/>
      <c r="DO166" s="41"/>
      <c r="DP166" s="36">
        <f t="shared" si="428"/>
        <v>0</v>
      </c>
      <c r="DQ166" s="41"/>
      <c r="DR166" s="41"/>
      <c r="DS166" s="41"/>
      <c r="DT166" s="41"/>
      <c r="DU166" s="41"/>
      <c r="DV166" s="41"/>
      <c r="DW166" s="41"/>
      <c r="DX166" s="41"/>
      <c r="DY166" s="41"/>
      <c r="DZ166" s="41"/>
      <c r="EA166" s="41"/>
      <c r="EB166" s="41"/>
      <c r="EC166" s="36">
        <f t="shared" si="437"/>
        <v>0</v>
      </c>
      <c r="ED166" s="36">
        <f t="shared" si="430"/>
        <v>0</v>
      </c>
      <c r="EE166" s="67" t="str">
        <f t="shared" si="409"/>
        <v/>
      </c>
    </row>
    <row r="167" spans="1:136" s="32" customFormat="1" ht="31.5" customHeight="1" x14ac:dyDescent="0.25">
      <c r="B167" s="42"/>
      <c r="C167" s="15" t="s">
        <v>199</v>
      </c>
      <c r="D167" s="1"/>
      <c r="E167" s="41"/>
      <c r="F167" s="41"/>
      <c r="G167" s="41"/>
      <c r="H167" s="41"/>
      <c r="I167" s="41"/>
      <c r="J167" s="41"/>
      <c r="K167" s="41"/>
      <c r="L167" s="41"/>
      <c r="M167" s="41"/>
      <c r="N167" s="41"/>
      <c r="O167" s="41"/>
      <c r="P167" s="34">
        <f>SUM(E167:O167)</f>
        <v>0</v>
      </c>
      <c r="Q167" s="41"/>
      <c r="R167" s="41"/>
      <c r="S167" s="41"/>
      <c r="T167" s="34">
        <f>SUM(Q167:S167)</f>
        <v>0</v>
      </c>
      <c r="U167" s="41"/>
      <c r="V167" s="41"/>
      <c r="W167" s="41"/>
      <c r="X167" s="41"/>
      <c r="Y167" s="41"/>
      <c r="Z167" s="34">
        <f>SUM(U167:Y167)</f>
        <v>0</v>
      </c>
      <c r="AA167" s="34">
        <f>SUM(P167,T167,Z167)</f>
        <v>0</v>
      </c>
      <c r="AB167" s="69" t="str">
        <f t="shared" si="403"/>
        <v/>
      </c>
      <c r="AC167" s="35"/>
      <c r="AD167" s="41"/>
      <c r="AE167" s="41"/>
      <c r="AF167" s="41"/>
      <c r="AG167" s="41"/>
      <c r="AH167" s="41"/>
      <c r="AI167" s="34">
        <f>SUM(AD167:AH167)</f>
        <v>0</v>
      </c>
      <c r="AJ167" s="41"/>
      <c r="AK167" s="41"/>
      <c r="AL167" s="41"/>
      <c r="AM167" s="41"/>
      <c r="AN167" s="41"/>
      <c r="AO167" s="34">
        <f>SUM(AJ167:AN167)</f>
        <v>0</v>
      </c>
      <c r="AP167" s="41"/>
      <c r="AQ167" s="41"/>
      <c r="AR167" s="41"/>
      <c r="AS167" s="41"/>
      <c r="AT167" s="41"/>
      <c r="AU167" s="34">
        <f>SUM(AP167:AT167)</f>
        <v>0</v>
      </c>
      <c r="AV167" s="41"/>
      <c r="AW167" s="41"/>
      <c r="AX167" s="41"/>
      <c r="AY167" s="41"/>
      <c r="AZ167" s="41"/>
      <c r="BA167" s="34">
        <f>SUM(AV167:AZ167)</f>
        <v>0</v>
      </c>
      <c r="BB167" s="34">
        <f>SUM(AI167,AO167,AU167,BA167)</f>
        <v>0</v>
      </c>
      <c r="BC167" s="69" t="str">
        <f t="shared" si="404"/>
        <v/>
      </c>
      <c r="BD167" s="35"/>
      <c r="BE167" s="41"/>
      <c r="BF167" s="41"/>
      <c r="BG167" s="41"/>
      <c r="BH167" s="41"/>
      <c r="BI167" s="41"/>
      <c r="BJ167" s="41"/>
      <c r="BK167" s="34">
        <f>SUM(BE167:BJ167)</f>
        <v>0</v>
      </c>
      <c r="BL167" s="41"/>
      <c r="BM167" s="41"/>
      <c r="BN167" s="41"/>
      <c r="BO167" s="41"/>
      <c r="BP167" s="41"/>
      <c r="BQ167" s="34">
        <f t="shared" ref="BQ167" si="453">SUM(BL167:BP167)</f>
        <v>0</v>
      </c>
      <c r="BR167" s="41"/>
      <c r="BS167" s="41"/>
      <c r="BT167" s="41"/>
      <c r="BU167" s="41"/>
      <c r="BV167" s="41"/>
      <c r="BW167" s="34">
        <f>SUM(BR167:BV167)</f>
        <v>0</v>
      </c>
      <c r="BX167" s="41">
        <v>0.97499999999999998</v>
      </c>
      <c r="BY167" s="34">
        <f t="shared" ref="BY167" si="454">SUM(BX167)</f>
        <v>0.97499999999999998</v>
      </c>
      <c r="BZ167" s="41"/>
      <c r="CA167" s="41"/>
      <c r="CB167" s="41"/>
      <c r="CC167" s="41"/>
      <c r="CD167" s="41"/>
      <c r="CE167" s="34">
        <f>SUM(BZ167:CD167)</f>
        <v>0</v>
      </c>
      <c r="CF167" s="34">
        <f>SUM(BK167,BQ167,BW167,CE167,BY167)</f>
        <v>0.97499999999999998</v>
      </c>
      <c r="CG167" s="69">
        <f t="shared" si="406"/>
        <v>8.9466741144614932E-5</v>
      </c>
      <c r="CH167" s="35"/>
      <c r="CI167" s="41"/>
      <c r="CJ167" s="41"/>
      <c r="CK167" s="41"/>
      <c r="CL167" s="41"/>
      <c r="CM167" s="41"/>
      <c r="CN167" s="41"/>
      <c r="CO167" s="34">
        <f>SUM(CI167:CN167)</f>
        <v>0</v>
      </c>
      <c r="CP167" s="41"/>
      <c r="CQ167" s="41"/>
      <c r="CR167" s="41"/>
      <c r="CS167" s="41"/>
      <c r="CT167" s="41"/>
      <c r="CU167" s="41"/>
      <c r="CV167" s="34">
        <f>SUM(CP167:CU167)</f>
        <v>0</v>
      </c>
      <c r="CW167" s="41">
        <v>0.32500000000000001</v>
      </c>
      <c r="CX167" s="41"/>
      <c r="CY167" s="34">
        <f>SUM(CW167:CX167)</f>
        <v>0.32500000000000001</v>
      </c>
      <c r="CZ167" s="41"/>
      <c r="DA167" s="34">
        <f>SUM(CZ167:CZ167)</f>
        <v>0</v>
      </c>
      <c r="DB167" s="41"/>
      <c r="DC167" s="41"/>
      <c r="DD167" s="41"/>
      <c r="DE167" s="41"/>
      <c r="DF167" s="41"/>
      <c r="DG167" s="34">
        <f t="shared" ref="DG167" si="455">SUM(DB167:DF167)</f>
        <v>0</v>
      </c>
      <c r="DH167" s="34">
        <f>SUM(CO167,CV167,CY167,DG167,DA167)</f>
        <v>0.32500000000000001</v>
      </c>
      <c r="DI167" s="69">
        <f t="shared" si="407"/>
        <v>3.4458625734345281E-5</v>
      </c>
      <c r="DJ167" s="35"/>
      <c r="DK167" s="41"/>
      <c r="DL167" s="41"/>
      <c r="DM167" s="41"/>
      <c r="DN167" s="41"/>
      <c r="DO167" s="41"/>
      <c r="DP167" s="34">
        <f>SUM(DK167:DO167)</f>
        <v>0</v>
      </c>
      <c r="DQ167" s="41"/>
      <c r="DR167" s="41"/>
      <c r="DS167" s="41"/>
      <c r="DT167" s="41"/>
      <c r="DU167" s="41"/>
      <c r="DV167" s="41"/>
      <c r="DW167" s="41"/>
      <c r="DX167" s="41"/>
      <c r="DY167" s="41"/>
      <c r="DZ167" s="41"/>
      <c r="EA167" s="41"/>
      <c r="EB167" s="41"/>
      <c r="EC167" s="34">
        <f t="shared" ref="EC167" si="456">SUM(DQ167:EB167)</f>
        <v>0</v>
      </c>
      <c r="ED167" s="36">
        <f>SUM(EC167,DP167)</f>
        <v>0</v>
      </c>
      <c r="EE167" s="69" t="str">
        <f t="shared" si="409"/>
        <v/>
      </c>
    </row>
    <row r="168" spans="1:136" s="10" customFormat="1" ht="15.75" customHeight="1" x14ac:dyDescent="0.25">
      <c r="A168" s="32"/>
      <c r="B168" s="42"/>
      <c r="C168" s="15" t="s">
        <v>126</v>
      </c>
      <c r="D168" s="1"/>
      <c r="E168" s="41"/>
      <c r="F168" s="41"/>
      <c r="G168" s="41"/>
      <c r="H168" s="41"/>
      <c r="I168" s="41"/>
      <c r="J168" s="41"/>
      <c r="K168" s="41"/>
      <c r="L168" s="41"/>
      <c r="M168" s="41">
        <v>5.8</v>
      </c>
      <c r="N168" s="41">
        <v>5.9</v>
      </c>
      <c r="O168" s="41">
        <v>4</v>
      </c>
      <c r="P168" s="36">
        <f t="shared" si="438"/>
        <v>15.7</v>
      </c>
      <c r="Q168" s="41"/>
      <c r="R168" s="41"/>
      <c r="S168" s="41"/>
      <c r="T168" s="36">
        <f t="shared" si="439"/>
        <v>0</v>
      </c>
      <c r="U168" s="41"/>
      <c r="V168" s="41"/>
      <c r="W168" s="41"/>
      <c r="X168" s="41"/>
      <c r="Y168" s="41"/>
      <c r="Z168" s="36">
        <f t="shared" si="440"/>
        <v>0</v>
      </c>
      <c r="AA168" s="36">
        <f t="shared" si="420"/>
        <v>15.7</v>
      </c>
      <c r="AB168" s="69">
        <f t="shared" si="403"/>
        <v>3.0274739597678686E-3</v>
      </c>
      <c r="AC168" s="35"/>
      <c r="AD168" s="41"/>
      <c r="AE168" s="41"/>
      <c r="AF168" s="41"/>
      <c r="AG168" s="41"/>
      <c r="AH168" s="41"/>
      <c r="AI168" s="36">
        <f t="shared" si="441"/>
        <v>0</v>
      </c>
      <c r="AJ168" s="41">
        <v>3.1380309999999998</v>
      </c>
      <c r="AK168" s="41">
        <v>3.0193621286500001</v>
      </c>
      <c r="AL168" s="41">
        <v>1.8489738500000001</v>
      </c>
      <c r="AM168" s="41">
        <v>1.8067296900000001</v>
      </c>
      <c r="AN168" s="41">
        <v>1.32300935</v>
      </c>
      <c r="AO168" s="36">
        <f t="shared" si="442"/>
        <v>11.13610601865</v>
      </c>
      <c r="AP168" s="41"/>
      <c r="AQ168" s="41"/>
      <c r="AR168" s="41"/>
      <c r="AS168" s="41"/>
      <c r="AT168" s="41"/>
      <c r="AU168" s="36">
        <f t="shared" si="443"/>
        <v>0</v>
      </c>
      <c r="AV168" s="41"/>
      <c r="AW168" s="41"/>
      <c r="AX168" s="41"/>
      <c r="AY168" s="41"/>
      <c r="AZ168" s="41"/>
      <c r="BA168" s="36">
        <f t="shared" si="444"/>
        <v>0</v>
      </c>
      <c r="BB168" s="36">
        <f t="shared" si="445"/>
        <v>11.13610601865</v>
      </c>
      <c r="BC168" s="69">
        <f t="shared" si="404"/>
        <v>1.5915368235926615E-3</v>
      </c>
      <c r="BD168" s="35"/>
      <c r="BE168" s="41"/>
      <c r="BF168" s="41"/>
      <c r="BG168" s="41"/>
      <c r="BH168" s="41"/>
      <c r="BI168" s="41"/>
      <c r="BJ168" s="41"/>
      <c r="BK168" s="36">
        <f t="shared" si="446"/>
        <v>0</v>
      </c>
      <c r="BL168" s="41">
        <v>2.3375763500000004</v>
      </c>
      <c r="BM168" s="41">
        <v>2.5629882899999998</v>
      </c>
      <c r="BN168" s="41">
        <v>1.64658718</v>
      </c>
      <c r="BO168" s="41">
        <v>4.5121236999999992</v>
      </c>
      <c r="BP168" s="41">
        <v>3.2592562900000002</v>
      </c>
      <c r="BQ168" s="36">
        <f t="shared" si="435"/>
        <v>14.31853181</v>
      </c>
      <c r="BR168" s="41"/>
      <c r="BS168" s="41"/>
      <c r="BT168" s="41"/>
      <c r="BU168" s="41"/>
      <c r="BV168" s="41"/>
      <c r="BW168" s="36">
        <f t="shared" si="447"/>
        <v>0</v>
      </c>
      <c r="BX168" s="41"/>
      <c r="BY168" s="36">
        <f t="shared" si="422"/>
        <v>0</v>
      </c>
      <c r="BZ168" s="41"/>
      <c r="CA168" s="41"/>
      <c r="CB168" s="41"/>
      <c r="CC168" s="41"/>
      <c r="CD168" s="41"/>
      <c r="CE168" s="36">
        <f t="shared" si="448"/>
        <v>0</v>
      </c>
      <c r="CF168" s="36">
        <f t="shared" si="423"/>
        <v>14.31853181</v>
      </c>
      <c r="CG168" s="69">
        <f t="shared" si="406"/>
        <v>1.3138793630935433E-3</v>
      </c>
      <c r="CH168" s="35"/>
      <c r="CI168" s="41"/>
      <c r="CJ168" s="41"/>
      <c r="CK168" s="41"/>
      <c r="CL168" s="41"/>
      <c r="CM168" s="41"/>
      <c r="CN168" s="41"/>
      <c r="CO168" s="36">
        <f t="shared" si="451"/>
        <v>0</v>
      </c>
      <c r="CP168" s="41"/>
      <c r="CQ168" s="41"/>
      <c r="CR168" s="41"/>
      <c r="CS168" s="41"/>
      <c r="CT168" s="41"/>
      <c r="CU168" s="41"/>
      <c r="CV168" s="36">
        <f t="shared" si="452"/>
        <v>0</v>
      </c>
      <c r="CW168" s="41"/>
      <c r="CX168" s="41"/>
      <c r="CY168" s="36">
        <f t="shared" si="424"/>
        <v>0</v>
      </c>
      <c r="CZ168" s="41"/>
      <c r="DA168" s="36">
        <f t="shared" si="425"/>
        <v>0</v>
      </c>
      <c r="DB168" s="41"/>
      <c r="DC168" s="41"/>
      <c r="DD168" s="41"/>
      <c r="DE168" s="41"/>
      <c r="DF168" s="41"/>
      <c r="DG168" s="36">
        <f t="shared" si="436"/>
        <v>0</v>
      </c>
      <c r="DH168" s="36">
        <f t="shared" si="427"/>
        <v>0</v>
      </c>
      <c r="DI168" s="69" t="str">
        <f t="shared" si="407"/>
        <v/>
      </c>
      <c r="DJ168" s="35"/>
      <c r="DK168" s="41"/>
      <c r="DL168" s="41"/>
      <c r="DM168" s="41"/>
      <c r="DN168" s="41"/>
      <c r="DO168" s="41"/>
      <c r="DP168" s="36">
        <f t="shared" si="428"/>
        <v>0</v>
      </c>
      <c r="DQ168" s="41"/>
      <c r="DR168" s="41"/>
      <c r="DS168" s="41"/>
      <c r="DT168" s="41"/>
      <c r="DU168" s="41"/>
      <c r="DV168" s="41"/>
      <c r="DW168" s="41"/>
      <c r="DX168" s="41"/>
      <c r="DY168" s="41"/>
      <c r="DZ168" s="41"/>
      <c r="EA168" s="41"/>
      <c r="EB168" s="41"/>
      <c r="EC168" s="36">
        <f t="shared" si="437"/>
        <v>0</v>
      </c>
      <c r="ED168" s="36">
        <f t="shared" si="430"/>
        <v>0</v>
      </c>
      <c r="EE168" s="69" t="str">
        <f t="shared" si="409"/>
        <v/>
      </c>
      <c r="EF168" s="32"/>
    </row>
    <row r="169" spans="1:136" s="32" customFormat="1" ht="15.75" customHeight="1" x14ac:dyDescent="0.25">
      <c r="B169" s="42"/>
      <c r="C169" s="15" t="s">
        <v>123</v>
      </c>
      <c r="D169" s="1"/>
      <c r="E169" s="41"/>
      <c r="F169" s="41"/>
      <c r="G169" s="41"/>
      <c r="H169" s="41"/>
      <c r="I169" s="41"/>
      <c r="J169" s="41"/>
      <c r="K169" s="41"/>
      <c r="L169" s="41"/>
      <c r="M169" s="41"/>
      <c r="N169" s="41"/>
      <c r="O169" s="41"/>
      <c r="P169" s="34">
        <f>SUM(E169:O169)</f>
        <v>0</v>
      </c>
      <c r="Q169" s="41"/>
      <c r="R169" s="41"/>
      <c r="S169" s="41"/>
      <c r="T169" s="34">
        <f>SUM(Q169:S169)</f>
        <v>0</v>
      </c>
      <c r="U169" s="41"/>
      <c r="V169" s="41"/>
      <c r="W169" s="41"/>
      <c r="X169" s="41"/>
      <c r="Y169" s="41"/>
      <c r="Z169" s="34">
        <f>SUM(U169:Y169)</f>
        <v>0</v>
      </c>
      <c r="AA169" s="34">
        <f t="shared" si="420"/>
        <v>0</v>
      </c>
      <c r="AB169" s="69" t="str">
        <f t="shared" si="403"/>
        <v/>
      </c>
      <c r="AC169" s="35"/>
      <c r="AD169" s="41"/>
      <c r="AE169" s="41"/>
      <c r="AF169" s="41"/>
      <c r="AG169" s="41"/>
      <c r="AH169" s="41"/>
      <c r="AI169" s="34">
        <f>SUM(AD169:AH169)</f>
        <v>0</v>
      </c>
      <c r="AJ169" s="41"/>
      <c r="AK169" s="41"/>
      <c r="AL169" s="41"/>
      <c r="AM169" s="41"/>
      <c r="AN169" s="41"/>
      <c r="AO169" s="34">
        <f>SUM(AJ169:AN169)</f>
        <v>0</v>
      </c>
      <c r="AP169" s="41"/>
      <c r="AQ169" s="41"/>
      <c r="AR169" s="41"/>
      <c r="AS169" s="41"/>
      <c r="AT169" s="41"/>
      <c r="AU169" s="34">
        <f>SUM(AP169:AT169)</f>
        <v>0</v>
      </c>
      <c r="AV169" s="41"/>
      <c r="AW169" s="41"/>
      <c r="AX169" s="41"/>
      <c r="AY169" s="41"/>
      <c r="AZ169" s="41"/>
      <c r="BA169" s="34">
        <f>SUM(AV169:AZ169)</f>
        <v>0</v>
      </c>
      <c r="BB169" s="34">
        <f>SUM(AI169,AO169,AU169,BA169)</f>
        <v>0</v>
      </c>
      <c r="BC169" s="69" t="str">
        <f t="shared" si="404"/>
        <v/>
      </c>
      <c r="BD169" s="35"/>
      <c r="BE169" s="41"/>
      <c r="BF169" s="41"/>
      <c r="BG169" s="41"/>
      <c r="BH169" s="41"/>
      <c r="BI169" s="41"/>
      <c r="BJ169" s="41"/>
      <c r="BK169" s="34">
        <f>SUM(BE169:BJ169)</f>
        <v>0</v>
      </c>
      <c r="BL169" s="41"/>
      <c r="BM169" s="41"/>
      <c r="BN169" s="41"/>
      <c r="BO169" s="41"/>
      <c r="BP169" s="41"/>
      <c r="BQ169" s="34">
        <f t="shared" si="435"/>
        <v>0</v>
      </c>
      <c r="BR169" s="41"/>
      <c r="BS169" s="41"/>
      <c r="BT169" s="41"/>
      <c r="BU169" s="41"/>
      <c r="BV169" s="41"/>
      <c r="BW169" s="34">
        <f>SUM(BR169:BV169)</f>
        <v>0</v>
      </c>
      <c r="BX169" s="41"/>
      <c r="BY169" s="34">
        <f t="shared" si="422"/>
        <v>0</v>
      </c>
      <c r="BZ169" s="41"/>
      <c r="CA169" s="41"/>
      <c r="CB169" s="41"/>
      <c r="CC169" s="41"/>
      <c r="CD169" s="41"/>
      <c r="CE169" s="34">
        <f>SUM(BZ169:CD169)</f>
        <v>0</v>
      </c>
      <c r="CF169" s="34">
        <f t="shared" si="423"/>
        <v>0</v>
      </c>
      <c r="CG169" s="69" t="str">
        <f t="shared" si="406"/>
        <v/>
      </c>
      <c r="CH169" s="35"/>
      <c r="CI169" s="41"/>
      <c r="CJ169" s="41"/>
      <c r="CK169" s="41"/>
      <c r="CL169" s="41"/>
      <c r="CM169" s="41"/>
      <c r="CN169" s="41">
        <v>5</v>
      </c>
      <c r="CO169" s="34">
        <f>SUM(CI169:CN169)</f>
        <v>5</v>
      </c>
      <c r="CP169" s="41"/>
      <c r="CQ169" s="41"/>
      <c r="CR169" s="41"/>
      <c r="CS169" s="41"/>
      <c r="CT169" s="41"/>
      <c r="CU169" s="41"/>
      <c r="CV169" s="34">
        <f>SUM(CP169:CU169)</f>
        <v>0</v>
      </c>
      <c r="CW169" s="41"/>
      <c r="CX169" s="41"/>
      <c r="CY169" s="34">
        <f t="shared" si="424"/>
        <v>0</v>
      </c>
      <c r="CZ169" s="41"/>
      <c r="DA169" s="34">
        <f t="shared" si="425"/>
        <v>0</v>
      </c>
      <c r="DB169" s="41"/>
      <c r="DC169" s="41"/>
      <c r="DD169" s="41"/>
      <c r="DE169" s="41"/>
      <c r="DF169" s="41"/>
      <c r="DG169" s="34">
        <f t="shared" si="436"/>
        <v>0</v>
      </c>
      <c r="DH169" s="34">
        <f t="shared" si="427"/>
        <v>5</v>
      </c>
      <c r="DI169" s="69">
        <f t="shared" si="407"/>
        <v>5.3013270360531203E-4</v>
      </c>
      <c r="DJ169" s="35"/>
      <c r="DK169" s="41"/>
      <c r="DL169" s="41"/>
      <c r="DM169" s="41"/>
      <c r="DN169" s="41"/>
      <c r="DO169" s="41"/>
      <c r="DP169" s="34">
        <f t="shared" si="428"/>
        <v>0</v>
      </c>
      <c r="DQ169" s="41"/>
      <c r="DR169" s="41"/>
      <c r="DS169" s="41"/>
      <c r="DT169" s="41"/>
      <c r="DU169" s="41"/>
      <c r="DV169" s="41"/>
      <c r="DW169" s="41"/>
      <c r="DX169" s="41"/>
      <c r="DY169" s="41"/>
      <c r="DZ169" s="41"/>
      <c r="EA169" s="41"/>
      <c r="EB169" s="41"/>
      <c r="EC169" s="34">
        <f t="shared" si="437"/>
        <v>0</v>
      </c>
      <c r="ED169" s="36">
        <f t="shared" si="430"/>
        <v>0</v>
      </c>
      <c r="EE169" s="69" t="str">
        <f t="shared" si="409"/>
        <v/>
      </c>
    </row>
    <row r="170" spans="1:136" s="10" customFormat="1" ht="15.75" customHeight="1" x14ac:dyDescent="0.25">
      <c r="A170" s="32"/>
      <c r="B170" s="42"/>
      <c r="C170" s="15" t="s">
        <v>60</v>
      </c>
      <c r="D170" s="1"/>
      <c r="E170" s="41"/>
      <c r="F170" s="41"/>
      <c r="G170" s="41"/>
      <c r="H170" s="41"/>
      <c r="I170" s="41"/>
      <c r="J170" s="41"/>
      <c r="K170" s="41"/>
      <c r="L170" s="41"/>
      <c r="M170" s="41"/>
      <c r="N170" s="41"/>
      <c r="O170" s="41"/>
      <c r="P170" s="36">
        <f t="shared" si="438"/>
        <v>0</v>
      </c>
      <c r="Q170" s="41"/>
      <c r="R170" s="41"/>
      <c r="S170" s="41"/>
      <c r="T170" s="36">
        <f t="shared" si="439"/>
        <v>0</v>
      </c>
      <c r="U170" s="41"/>
      <c r="V170" s="41"/>
      <c r="W170" s="41"/>
      <c r="X170" s="41"/>
      <c r="Y170" s="41"/>
      <c r="Z170" s="36">
        <f t="shared" si="440"/>
        <v>0</v>
      </c>
      <c r="AA170" s="36">
        <f t="shared" si="420"/>
        <v>0</v>
      </c>
      <c r="AB170" s="69" t="str">
        <f t="shared" si="403"/>
        <v/>
      </c>
      <c r="AC170" s="35"/>
      <c r="AD170" s="41"/>
      <c r="AE170" s="41"/>
      <c r="AF170" s="41"/>
      <c r="AG170" s="41"/>
      <c r="AH170" s="41"/>
      <c r="AI170" s="36">
        <f t="shared" si="441"/>
        <v>0</v>
      </c>
      <c r="AJ170" s="41"/>
      <c r="AK170" s="41">
        <v>1.5</v>
      </c>
      <c r="AL170" s="41">
        <v>2.5</v>
      </c>
      <c r="AM170" s="41">
        <v>2</v>
      </c>
      <c r="AN170" s="41">
        <v>1</v>
      </c>
      <c r="AO170" s="36">
        <f t="shared" si="442"/>
        <v>7</v>
      </c>
      <c r="AP170" s="41"/>
      <c r="AQ170" s="41"/>
      <c r="AR170" s="41"/>
      <c r="AS170" s="41"/>
      <c r="AT170" s="41"/>
      <c r="AU170" s="36">
        <f t="shared" si="443"/>
        <v>0</v>
      </c>
      <c r="AV170" s="41"/>
      <c r="AW170" s="41"/>
      <c r="AX170" s="41"/>
      <c r="AY170" s="41"/>
      <c r="AZ170" s="41"/>
      <c r="BA170" s="36">
        <f t="shared" si="444"/>
        <v>0</v>
      </c>
      <c r="BB170" s="36">
        <f t="shared" si="445"/>
        <v>7</v>
      </c>
      <c r="BC170" s="69">
        <f t="shared" si="404"/>
        <v>1.0004177175119238E-3</v>
      </c>
      <c r="BD170" s="35"/>
      <c r="BE170" s="41">
        <v>1.2</v>
      </c>
      <c r="BF170" s="41">
        <v>1</v>
      </c>
      <c r="BG170" s="41"/>
      <c r="BH170" s="41">
        <v>2.0000499999999999</v>
      </c>
      <c r="BI170" s="41"/>
      <c r="BJ170" s="41"/>
      <c r="BK170" s="36">
        <f t="shared" si="446"/>
        <v>4.2000500000000001</v>
      </c>
      <c r="BL170" s="41"/>
      <c r="BM170" s="41"/>
      <c r="BN170" s="41"/>
      <c r="BO170" s="41"/>
      <c r="BP170" s="41"/>
      <c r="BQ170" s="36">
        <f t="shared" si="435"/>
        <v>0</v>
      </c>
      <c r="BR170" s="41"/>
      <c r="BS170" s="41"/>
      <c r="BT170" s="41"/>
      <c r="BU170" s="41"/>
      <c r="BV170" s="41"/>
      <c r="BW170" s="36">
        <f t="shared" si="447"/>
        <v>0</v>
      </c>
      <c r="BX170" s="41"/>
      <c r="BY170" s="36">
        <f t="shared" si="422"/>
        <v>0</v>
      </c>
      <c r="BZ170" s="41"/>
      <c r="CA170" s="41"/>
      <c r="CB170" s="41"/>
      <c r="CC170" s="41"/>
      <c r="CD170" s="41"/>
      <c r="CE170" s="36">
        <f t="shared" si="448"/>
        <v>0</v>
      </c>
      <c r="CF170" s="36">
        <f t="shared" si="423"/>
        <v>4.2000500000000001</v>
      </c>
      <c r="CG170" s="69">
        <f t="shared" si="406"/>
        <v>3.8539978066096407E-4</v>
      </c>
      <c r="CH170" s="35"/>
      <c r="CI170" s="41"/>
      <c r="CJ170" s="41"/>
      <c r="CK170" s="41"/>
      <c r="CL170" s="41"/>
      <c r="CM170" s="41"/>
      <c r="CN170" s="41"/>
      <c r="CO170" s="36">
        <f t="shared" si="451"/>
        <v>0</v>
      </c>
      <c r="CP170" s="41"/>
      <c r="CQ170" s="41"/>
      <c r="CR170" s="41"/>
      <c r="CS170" s="41"/>
      <c r="CT170" s="41"/>
      <c r="CU170" s="41"/>
      <c r="CV170" s="36">
        <f t="shared" si="452"/>
        <v>0</v>
      </c>
      <c r="CW170" s="41"/>
      <c r="CX170" s="41"/>
      <c r="CY170" s="36">
        <f t="shared" si="424"/>
        <v>0</v>
      </c>
      <c r="CZ170" s="41"/>
      <c r="DA170" s="36">
        <f t="shared" si="425"/>
        <v>0</v>
      </c>
      <c r="DB170" s="41"/>
      <c r="DC170" s="41"/>
      <c r="DD170" s="41"/>
      <c r="DE170" s="41"/>
      <c r="DF170" s="41"/>
      <c r="DG170" s="36">
        <f t="shared" si="436"/>
        <v>0</v>
      </c>
      <c r="DH170" s="36">
        <f t="shared" si="427"/>
        <v>0</v>
      </c>
      <c r="DI170" s="69" t="str">
        <f t="shared" si="407"/>
        <v/>
      </c>
      <c r="DJ170" s="35"/>
      <c r="DK170" s="41"/>
      <c r="DL170" s="41"/>
      <c r="DM170" s="41"/>
      <c r="DN170" s="41"/>
      <c r="DO170" s="41"/>
      <c r="DP170" s="36">
        <f t="shared" si="428"/>
        <v>0</v>
      </c>
      <c r="DQ170" s="41"/>
      <c r="DR170" s="41"/>
      <c r="DS170" s="41"/>
      <c r="DT170" s="41"/>
      <c r="DU170" s="41"/>
      <c r="DV170" s="41"/>
      <c r="DW170" s="41"/>
      <c r="DX170" s="41"/>
      <c r="DY170" s="41"/>
      <c r="DZ170" s="41"/>
      <c r="EA170" s="41"/>
      <c r="EB170" s="41"/>
      <c r="EC170" s="36">
        <f t="shared" si="437"/>
        <v>0</v>
      </c>
      <c r="ED170" s="36">
        <f t="shared" si="430"/>
        <v>0</v>
      </c>
      <c r="EE170" s="69" t="str">
        <f t="shared" si="409"/>
        <v/>
      </c>
      <c r="EF170" s="32"/>
    </row>
    <row r="171" spans="1:136" s="10" customFormat="1" ht="15.75" customHeight="1" x14ac:dyDescent="0.25">
      <c r="A171" s="32"/>
      <c r="B171" s="42"/>
      <c r="C171" s="15" t="s">
        <v>61</v>
      </c>
      <c r="D171" s="1"/>
      <c r="E171" s="41"/>
      <c r="F171" s="41"/>
      <c r="G171" s="41"/>
      <c r="H171" s="41"/>
      <c r="I171" s="41"/>
      <c r="J171" s="41"/>
      <c r="K171" s="41"/>
      <c r="L171" s="41"/>
      <c r="M171" s="41"/>
      <c r="N171" s="41"/>
      <c r="O171" s="41"/>
      <c r="P171" s="36">
        <f t="shared" si="438"/>
        <v>0</v>
      </c>
      <c r="Q171" s="41"/>
      <c r="R171" s="41"/>
      <c r="S171" s="41"/>
      <c r="T171" s="36">
        <f t="shared" si="439"/>
        <v>0</v>
      </c>
      <c r="U171" s="41"/>
      <c r="V171" s="41"/>
      <c r="W171" s="41"/>
      <c r="X171" s="41"/>
      <c r="Y171" s="41"/>
      <c r="Z171" s="36">
        <f t="shared" si="440"/>
        <v>0</v>
      </c>
      <c r="AA171" s="36">
        <f t="shared" si="420"/>
        <v>0</v>
      </c>
      <c r="AB171" s="69" t="str">
        <f t="shared" si="403"/>
        <v/>
      </c>
      <c r="AC171" s="35"/>
      <c r="AD171" s="41"/>
      <c r="AE171" s="41"/>
      <c r="AF171" s="41"/>
      <c r="AG171" s="41"/>
      <c r="AH171" s="41"/>
      <c r="AI171" s="36">
        <f t="shared" si="441"/>
        <v>0</v>
      </c>
      <c r="AJ171" s="41"/>
      <c r="AK171" s="41"/>
      <c r="AL171" s="41"/>
      <c r="AM171" s="41">
        <v>7.5</v>
      </c>
      <c r="AN171" s="41">
        <v>7.5</v>
      </c>
      <c r="AO171" s="36">
        <f t="shared" si="442"/>
        <v>15</v>
      </c>
      <c r="AP171" s="41"/>
      <c r="AQ171" s="41"/>
      <c r="AR171" s="41"/>
      <c r="AS171" s="41"/>
      <c r="AT171" s="41"/>
      <c r="AU171" s="36">
        <f t="shared" si="443"/>
        <v>0</v>
      </c>
      <c r="AV171" s="41"/>
      <c r="AW171" s="41"/>
      <c r="AX171" s="41"/>
      <c r="AY171" s="41"/>
      <c r="AZ171" s="41"/>
      <c r="BA171" s="36">
        <f t="shared" si="444"/>
        <v>0</v>
      </c>
      <c r="BB171" s="36">
        <f t="shared" si="445"/>
        <v>15</v>
      </c>
      <c r="BC171" s="69">
        <f t="shared" si="404"/>
        <v>2.1437522518112651E-3</v>
      </c>
      <c r="BD171" s="35"/>
      <c r="BE171" s="41"/>
      <c r="BF171" s="41"/>
      <c r="BG171" s="41"/>
      <c r="BH171" s="41"/>
      <c r="BI171" s="41"/>
      <c r="BJ171" s="41"/>
      <c r="BK171" s="36">
        <f t="shared" si="446"/>
        <v>0</v>
      </c>
      <c r="BL171" s="41">
        <v>5.4999999999999991</v>
      </c>
      <c r="BM171" s="41">
        <v>9.5</v>
      </c>
      <c r="BN171" s="41"/>
      <c r="BO171" s="41"/>
      <c r="BP171" s="41"/>
      <c r="BQ171" s="36">
        <f t="shared" si="435"/>
        <v>15</v>
      </c>
      <c r="BR171" s="41"/>
      <c r="BS171" s="41"/>
      <c r="BT171" s="41"/>
      <c r="BU171" s="41"/>
      <c r="BV171" s="41"/>
      <c r="BW171" s="36">
        <f t="shared" si="447"/>
        <v>0</v>
      </c>
      <c r="BX171" s="41"/>
      <c r="BY171" s="36">
        <f t="shared" si="422"/>
        <v>0</v>
      </c>
      <c r="BZ171" s="41"/>
      <c r="CA171" s="41"/>
      <c r="CB171" s="41"/>
      <c r="CC171" s="41"/>
      <c r="CD171" s="41"/>
      <c r="CE171" s="36">
        <f t="shared" si="448"/>
        <v>0</v>
      </c>
      <c r="CF171" s="36">
        <f t="shared" si="423"/>
        <v>15</v>
      </c>
      <c r="CG171" s="69">
        <f t="shared" si="406"/>
        <v>1.3764114022248451E-3</v>
      </c>
      <c r="CH171" s="35"/>
      <c r="CI171" s="41"/>
      <c r="CJ171" s="41"/>
      <c r="CK171" s="41"/>
      <c r="CL171" s="41"/>
      <c r="CM171" s="41"/>
      <c r="CN171" s="41"/>
      <c r="CO171" s="36">
        <f t="shared" si="451"/>
        <v>0</v>
      </c>
      <c r="CP171" s="41"/>
      <c r="CQ171" s="41"/>
      <c r="CR171" s="41"/>
      <c r="CS171" s="41"/>
      <c r="CT171" s="41"/>
      <c r="CU171" s="41"/>
      <c r="CV171" s="36">
        <f t="shared" si="452"/>
        <v>0</v>
      </c>
      <c r="CW171" s="41"/>
      <c r="CX171" s="41"/>
      <c r="CY171" s="36">
        <f t="shared" si="424"/>
        <v>0</v>
      </c>
      <c r="CZ171" s="41"/>
      <c r="DA171" s="36">
        <f t="shared" si="425"/>
        <v>0</v>
      </c>
      <c r="DB171" s="41"/>
      <c r="DC171" s="41"/>
      <c r="DD171" s="41"/>
      <c r="DE171" s="41"/>
      <c r="DF171" s="41"/>
      <c r="DG171" s="36">
        <f t="shared" si="436"/>
        <v>0</v>
      </c>
      <c r="DH171" s="36">
        <f t="shared" si="427"/>
        <v>0</v>
      </c>
      <c r="DI171" s="69" t="str">
        <f t="shared" si="407"/>
        <v/>
      </c>
      <c r="DJ171" s="35"/>
      <c r="DK171" s="41"/>
      <c r="DL171" s="41"/>
      <c r="DM171" s="41"/>
      <c r="DN171" s="41"/>
      <c r="DO171" s="41"/>
      <c r="DP171" s="36">
        <f t="shared" si="428"/>
        <v>0</v>
      </c>
      <c r="DQ171" s="41"/>
      <c r="DR171" s="41"/>
      <c r="DS171" s="41"/>
      <c r="DT171" s="41"/>
      <c r="DU171" s="41"/>
      <c r="DV171" s="41"/>
      <c r="DW171" s="41"/>
      <c r="DX171" s="41"/>
      <c r="DY171" s="41"/>
      <c r="DZ171" s="41"/>
      <c r="EA171" s="41"/>
      <c r="EB171" s="41"/>
      <c r="EC171" s="36">
        <f t="shared" si="437"/>
        <v>0</v>
      </c>
      <c r="ED171" s="36">
        <f t="shared" si="430"/>
        <v>0</v>
      </c>
      <c r="EE171" s="69" t="str">
        <f t="shared" si="409"/>
        <v/>
      </c>
      <c r="EF171" s="32"/>
    </row>
    <row r="172" spans="1:136" s="32" customFormat="1" ht="15.75" customHeight="1" x14ac:dyDescent="0.25">
      <c r="B172" s="42">
        <v>14</v>
      </c>
      <c r="C172" s="16" t="s">
        <v>113</v>
      </c>
      <c r="D172" s="1"/>
      <c r="E172" s="51"/>
      <c r="F172" s="51"/>
      <c r="G172" s="51"/>
      <c r="H172" s="51"/>
      <c r="I172" s="51"/>
      <c r="J172" s="51"/>
      <c r="K172" s="51"/>
      <c r="L172" s="51"/>
      <c r="M172" s="51"/>
      <c r="N172" s="51"/>
      <c r="O172" s="51"/>
      <c r="P172" s="34">
        <f>SUM(E172:O172)</f>
        <v>0</v>
      </c>
      <c r="Q172" s="51"/>
      <c r="R172" s="51"/>
      <c r="S172" s="51"/>
      <c r="T172" s="34">
        <f>SUM(Q172:S172)</f>
        <v>0</v>
      </c>
      <c r="U172" s="51"/>
      <c r="V172" s="51"/>
      <c r="W172" s="51"/>
      <c r="X172" s="51"/>
      <c r="Y172" s="51"/>
      <c r="Z172" s="34">
        <f>SUM(U172:Y172)</f>
        <v>0</v>
      </c>
      <c r="AA172" s="34">
        <f t="shared" si="420"/>
        <v>0</v>
      </c>
      <c r="AB172" s="69" t="str">
        <f t="shared" si="403"/>
        <v/>
      </c>
      <c r="AC172" s="35"/>
      <c r="AD172" s="51"/>
      <c r="AE172" s="51"/>
      <c r="AF172" s="51"/>
      <c r="AG172" s="51"/>
      <c r="AH172" s="51"/>
      <c r="AI172" s="34">
        <f>SUM(AD172:AH172)</f>
        <v>0</v>
      </c>
      <c r="AJ172" s="51"/>
      <c r="AK172" s="51"/>
      <c r="AL172" s="51"/>
      <c r="AM172" s="51"/>
      <c r="AN172" s="51"/>
      <c r="AO172" s="34">
        <f>SUM(AJ172:AN172)</f>
        <v>0</v>
      </c>
      <c r="AP172" s="51"/>
      <c r="AQ172" s="51"/>
      <c r="AR172" s="51"/>
      <c r="AS172" s="51"/>
      <c r="AT172" s="51"/>
      <c r="AU172" s="34">
        <f>SUM(AP172:AT172)</f>
        <v>0</v>
      </c>
      <c r="AV172" s="51"/>
      <c r="AW172" s="51"/>
      <c r="AX172" s="51"/>
      <c r="AY172" s="51"/>
      <c r="AZ172" s="51"/>
      <c r="BA172" s="34">
        <f>SUM(AV172:AZ172)</f>
        <v>0</v>
      </c>
      <c r="BB172" s="34">
        <f>SUM(AI172,AO172,AU172,BA172)</f>
        <v>0</v>
      </c>
      <c r="BC172" s="69" t="str">
        <f t="shared" si="404"/>
        <v/>
      </c>
      <c r="BD172" s="35"/>
      <c r="BE172" s="51"/>
      <c r="BF172" s="51"/>
      <c r="BG172" s="51"/>
      <c r="BH172" s="51"/>
      <c r="BI172" s="51"/>
      <c r="BJ172" s="51"/>
      <c r="BK172" s="34">
        <f>SUM(BE172:BJ172)</f>
        <v>0</v>
      </c>
      <c r="BL172" s="51"/>
      <c r="BM172" s="51"/>
      <c r="BN172" s="51"/>
      <c r="BO172" s="51"/>
      <c r="BP172" s="51">
        <v>3.8</v>
      </c>
      <c r="BQ172" s="34">
        <f t="shared" si="435"/>
        <v>3.8</v>
      </c>
      <c r="BR172" s="51"/>
      <c r="BS172" s="51"/>
      <c r="BT172" s="51"/>
      <c r="BU172" s="51"/>
      <c r="BV172" s="51"/>
      <c r="BW172" s="34">
        <f>SUM(BR172:BV172)</f>
        <v>0</v>
      </c>
      <c r="BX172" s="51"/>
      <c r="BY172" s="34">
        <f t="shared" si="422"/>
        <v>0</v>
      </c>
      <c r="BZ172" s="51"/>
      <c r="CA172" s="51"/>
      <c r="CB172" s="51"/>
      <c r="CC172" s="51"/>
      <c r="CD172" s="51"/>
      <c r="CE172" s="34">
        <f t="shared" si="448"/>
        <v>0</v>
      </c>
      <c r="CF172" s="34">
        <f t="shared" si="423"/>
        <v>3.8</v>
      </c>
      <c r="CG172" s="69">
        <f t="shared" si="406"/>
        <v>3.4869088856362743E-4</v>
      </c>
      <c r="CH172" s="35"/>
      <c r="CI172" s="51"/>
      <c r="CJ172" s="51"/>
      <c r="CK172" s="51"/>
      <c r="CL172" s="51"/>
      <c r="CM172" s="51"/>
      <c r="CN172" s="51"/>
      <c r="CO172" s="34">
        <f>SUM(CI172:CN172)</f>
        <v>0</v>
      </c>
      <c r="CP172" s="51"/>
      <c r="CQ172" s="51"/>
      <c r="CR172" s="51"/>
      <c r="CS172" s="51"/>
      <c r="CT172" s="51"/>
      <c r="CU172" s="51"/>
      <c r="CV172" s="34">
        <f>SUM(CP172:CU172)</f>
        <v>0</v>
      </c>
      <c r="CW172" s="51"/>
      <c r="CX172" s="51">
        <v>1.29</v>
      </c>
      <c r="CY172" s="34">
        <f t="shared" si="424"/>
        <v>1.29</v>
      </c>
      <c r="CZ172" s="51"/>
      <c r="DA172" s="34">
        <f t="shared" si="425"/>
        <v>0</v>
      </c>
      <c r="DB172" s="51"/>
      <c r="DC172" s="51"/>
      <c r="DD172" s="51"/>
      <c r="DE172" s="51"/>
      <c r="DF172" s="51"/>
      <c r="DG172" s="34">
        <f t="shared" si="436"/>
        <v>0</v>
      </c>
      <c r="DH172" s="34">
        <f t="shared" si="427"/>
        <v>1.29</v>
      </c>
      <c r="DI172" s="69">
        <f t="shared" si="407"/>
        <v>1.3677423753017052E-4</v>
      </c>
      <c r="DJ172" s="35"/>
      <c r="DK172" s="51"/>
      <c r="DL172" s="51"/>
      <c r="DM172" s="51"/>
      <c r="DN172" s="51"/>
      <c r="DO172" s="51"/>
      <c r="DP172" s="34">
        <f t="shared" si="428"/>
        <v>0</v>
      </c>
      <c r="DQ172" s="51"/>
      <c r="DR172" s="51"/>
      <c r="DS172" s="51"/>
      <c r="DT172" s="51"/>
      <c r="DU172" s="51"/>
      <c r="DV172" s="51"/>
      <c r="DW172" s="51"/>
      <c r="DX172" s="51"/>
      <c r="DY172" s="51"/>
      <c r="DZ172" s="51"/>
      <c r="EA172" s="51"/>
      <c r="EB172" s="51"/>
      <c r="EC172" s="34">
        <f t="shared" si="437"/>
        <v>0</v>
      </c>
      <c r="ED172" s="36">
        <f t="shared" si="430"/>
        <v>0</v>
      </c>
      <c r="EE172" s="69" t="str">
        <f t="shared" si="409"/>
        <v/>
      </c>
    </row>
    <row r="173" spans="1:136" s="32" customFormat="1" ht="15.75" customHeight="1" x14ac:dyDescent="0.25">
      <c r="B173" s="42"/>
      <c r="C173" s="16" t="s">
        <v>62</v>
      </c>
      <c r="D173" s="1"/>
      <c r="E173" s="51"/>
      <c r="F173" s="51"/>
      <c r="G173" s="51"/>
      <c r="H173" s="51"/>
      <c r="I173" s="51"/>
      <c r="J173" s="51"/>
      <c r="K173" s="51"/>
      <c r="L173" s="51"/>
      <c r="M173" s="51"/>
      <c r="N173" s="51"/>
      <c r="O173" s="51"/>
      <c r="P173" s="34">
        <f t="shared" si="438"/>
        <v>0</v>
      </c>
      <c r="Q173" s="51"/>
      <c r="R173" s="51"/>
      <c r="S173" s="51"/>
      <c r="T173" s="34">
        <f t="shared" si="439"/>
        <v>0</v>
      </c>
      <c r="U173" s="51"/>
      <c r="V173" s="51"/>
      <c r="W173" s="51"/>
      <c r="X173" s="51"/>
      <c r="Y173" s="51"/>
      <c r="Z173" s="34">
        <f t="shared" si="440"/>
        <v>0</v>
      </c>
      <c r="AA173" s="34">
        <f t="shared" si="420"/>
        <v>0</v>
      </c>
      <c r="AB173" s="69" t="str">
        <f t="shared" si="403"/>
        <v/>
      </c>
      <c r="AC173" s="35"/>
      <c r="AD173" s="51"/>
      <c r="AE173" s="51"/>
      <c r="AF173" s="51"/>
      <c r="AG173" s="51"/>
      <c r="AH173" s="51"/>
      <c r="AI173" s="34">
        <f t="shared" si="441"/>
        <v>0</v>
      </c>
      <c r="AJ173" s="51"/>
      <c r="AK173" s="51"/>
      <c r="AL173" s="51"/>
      <c r="AM173" s="51"/>
      <c r="AN173" s="51"/>
      <c r="AO173" s="34">
        <f t="shared" si="442"/>
        <v>0</v>
      </c>
      <c r="AP173" s="51"/>
      <c r="AQ173" s="51"/>
      <c r="AR173" s="51"/>
      <c r="AS173" s="51"/>
      <c r="AT173" s="51"/>
      <c r="AU173" s="34">
        <f t="shared" si="443"/>
        <v>0</v>
      </c>
      <c r="AV173" s="51"/>
      <c r="AW173" s="51"/>
      <c r="AX173" s="51"/>
      <c r="AY173" s="51"/>
      <c r="AZ173" s="51"/>
      <c r="BA173" s="34">
        <f t="shared" si="444"/>
        <v>0</v>
      </c>
      <c r="BB173" s="34">
        <f t="shared" si="445"/>
        <v>0</v>
      </c>
      <c r="BC173" s="69" t="str">
        <f t="shared" si="404"/>
        <v/>
      </c>
      <c r="BD173" s="35"/>
      <c r="BE173" s="51"/>
      <c r="BF173" s="51"/>
      <c r="BG173" s="51"/>
      <c r="BH173" s="51"/>
      <c r="BI173" s="51"/>
      <c r="BJ173" s="51"/>
      <c r="BK173" s="34">
        <f t="shared" si="446"/>
        <v>0</v>
      </c>
      <c r="BL173" s="51"/>
      <c r="BM173" s="51"/>
      <c r="BN173" s="51">
        <v>1.3858200000000001</v>
      </c>
      <c r="BO173" s="51"/>
      <c r="BP173" s="51"/>
      <c r="BQ173" s="34">
        <f t="shared" si="435"/>
        <v>1.3858200000000001</v>
      </c>
      <c r="BR173" s="51"/>
      <c r="BS173" s="51"/>
      <c r="BT173" s="51"/>
      <c r="BU173" s="51"/>
      <c r="BV173" s="51"/>
      <c r="BW173" s="34">
        <f t="shared" si="447"/>
        <v>0</v>
      </c>
      <c r="BX173" s="51"/>
      <c r="BY173" s="34">
        <f t="shared" si="422"/>
        <v>0</v>
      </c>
      <c r="BZ173" s="51"/>
      <c r="CA173" s="51"/>
      <c r="CB173" s="51"/>
      <c r="CC173" s="51"/>
      <c r="CD173" s="51"/>
      <c r="CE173" s="34">
        <f>SUM(BZ173:CD173)</f>
        <v>0</v>
      </c>
      <c r="CF173" s="34">
        <f t="shared" si="423"/>
        <v>1.3858200000000001</v>
      </c>
      <c r="CG173" s="69">
        <f t="shared" si="406"/>
        <v>1.2716389662874899E-4</v>
      </c>
      <c r="CH173" s="35"/>
      <c r="CI173" s="51"/>
      <c r="CJ173" s="51"/>
      <c r="CK173" s="51"/>
      <c r="CL173" s="51"/>
      <c r="CM173" s="51"/>
      <c r="CN173" s="51"/>
      <c r="CO173" s="34">
        <f t="shared" ref="CO173" si="457">SUM(CI173:CN173)</f>
        <v>0</v>
      </c>
      <c r="CP173" s="51"/>
      <c r="CQ173" s="51"/>
      <c r="CR173" s="51"/>
      <c r="CS173" s="51"/>
      <c r="CT173" s="51"/>
      <c r="CU173" s="51"/>
      <c r="CV173" s="34">
        <f t="shared" ref="CV173" si="458">SUM(CP173:CU173)</f>
        <v>0</v>
      </c>
      <c r="CW173" s="51"/>
      <c r="CX173" s="51"/>
      <c r="CY173" s="34">
        <f t="shared" si="424"/>
        <v>0</v>
      </c>
      <c r="CZ173" s="51"/>
      <c r="DA173" s="34">
        <f t="shared" si="425"/>
        <v>0</v>
      </c>
      <c r="DB173" s="51"/>
      <c r="DC173" s="51"/>
      <c r="DD173" s="51"/>
      <c r="DE173" s="51"/>
      <c r="DF173" s="51"/>
      <c r="DG173" s="34">
        <f t="shared" si="436"/>
        <v>0</v>
      </c>
      <c r="DH173" s="34">
        <f t="shared" si="427"/>
        <v>0</v>
      </c>
      <c r="DI173" s="69" t="str">
        <f t="shared" si="407"/>
        <v/>
      </c>
      <c r="DJ173" s="35"/>
      <c r="DK173" s="51"/>
      <c r="DL173" s="51"/>
      <c r="DM173" s="51"/>
      <c r="DN173" s="51"/>
      <c r="DO173" s="51"/>
      <c r="DP173" s="34">
        <f t="shared" si="428"/>
        <v>0</v>
      </c>
      <c r="DQ173" s="51"/>
      <c r="DR173" s="51"/>
      <c r="DS173" s="51"/>
      <c r="DT173" s="51"/>
      <c r="DU173" s="51"/>
      <c r="DV173" s="51"/>
      <c r="DW173" s="51"/>
      <c r="DX173" s="51"/>
      <c r="DY173" s="51"/>
      <c r="DZ173" s="51"/>
      <c r="EA173" s="51"/>
      <c r="EB173" s="51"/>
      <c r="EC173" s="34">
        <f t="shared" si="437"/>
        <v>0</v>
      </c>
      <c r="ED173" s="36">
        <f t="shared" si="430"/>
        <v>0</v>
      </c>
      <c r="EE173" s="69" t="str">
        <f t="shared" si="409"/>
        <v/>
      </c>
    </row>
    <row r="174" spans="1:136" s="32" customFormat="1" ht="15.75" customHeight="1" x14ac:dyDescent="0.25">
      <c r="B174" s="42"/>
      <c r="C174" s="16" t="s">
        <v>63</v>
      </c>
      <c r="D174" s="1"/>
      <c r="E174" s="51"/>
      <c r="F174" s="51"/>
      <c r="G174" s="51"/>
      <c r="H174" s="51"/>
      <c r="I174" s="51"/>
      <c r="J174" s="51"/>
      <c r="K174" s="51"/>
      <c r="L174" s="51"/>
      <c r="M174" s="51"/>
      <c r="N174" s="51"/>
      <c r="O174" s="51"/>
      <c r="P174" s="34">
        <f t="shared" ref="P174:P179" si="459">SUM(E174:O174)</f>
        <v>0</v>
      </c>
      <c r="Q174" s="51"/>
      <c r="R174" s="51"/>
      <c r="S174" s="51"/>
      <c r="T174" s="34">
        <f t="shared" ref="T174:T179" si="460">SUM(Q174:S174)</f>
        <v>0</v>
      </c>
      <c r="U174" s="51"/>
      <c r="V174" s="51"/>
      <c r="W174" s="51"/>
      <c r="X174" s="51"/>
      <c r="Y174" s="51"/>
      <c r="Z174" s="34">
        <f t="shared" ref="Z174:Z179" si="461">SUM(U174:Y174)</f>
        <v>0</v>
      </c>
      <c r="AA174" s="34">
        <f t="shared" si="420"/>
        <v>0</v>
      </c>
      <c r="AB174" s="69" t="str">
        <f t="shared" si="403"/>
        <v/>
      </c>
      <c r="AC174" s="35"/>
      <c r="AD174" s="51"/>
      <c r="AE174" s="51"/>
      <c r="AF174" s="51"/>
      <c r="AG174" s="51"/>
      <c r="AH174" s="51">
        <v>1.05</v>
      </c>
      <c r="AI174" s="34">
        <f t="shared" ref="AI174:AI179" si="462">SUM(AD174:AH174)</f>
        <v>1.05</v>
      </c>
      <c r="AJ174" s="51"/>
      <c r="AK174" s="51"/>
      <c r="AL174" s="51"/>
      <c r="AM174" s="51"/>
      <c r="AN174" s="51"/>
      <c r="AO174" s="34">
        <f t="shared" ref="AO174:AO179" si="463">SUM(AJ174:AN174)</f>
        <v>0</v>
      </c>
      <c r="AP174" s="51"/>
      <c r="AQ174" s="51"/>
      <c r="AR174" s="51"/>
      <c r="AS174" s="51"/>
      <c r="AT174" s="51"/>
      <c r="AU174" s="34">
        <f t="shared" ref="AU174:AU179" si="464">SUM(AP174:AT174)</f>
        <v>0</v>
      </c>
      <c r="AV174" s="51"/>
      <c r="AW174" s="51"/>
      <c r="AX174" s="51"/>
      <c r="AY174" s="51"/>
      <c r="AZ174" s="51"/>
      <c r="BA174" s="34">
        <f t="shared" ref="BA174:BA179" si="465">SUM(AV174:AZ174)</f>
        <v>0</v>
      </c>
      <c r="BB174" s="34">
        <f t="shared" ref="BB174:BB179" si="466">SUM(AI174,AO174,AU174,BA174)</f>
        <v>1.05</v>
      </c>
      <c r="BC174" s="69">
        <f t="shared" si="404"/>
        <v>1.5006265762678857E-4</v>
      </c>
      <c r="BD174" s="35"/>
      <c r="BE174" s="51">
        <v>0.1</v>
      </c>
      <c r="BF174" s="51"/>
      <c r="BG174" s="51">
        <v>0.9</v>
      </c>
      <c r="BH174" s="51">
        <v>0.1</v>
      </c>
      <c r="BI174" s="51"/>
      <c r="BJ174" s="51"/>
      <c r="BK174" s="34">
        <f t="shared" ref="BK174:BK179" si="467">SUM(BE174:BJ174)</f>
        <v>1.1000000000000001</v>
      </c>
      <c r="BL174" s="51">
        <v>2</v>
      </c>
      <c r="BM174" s="51">
        <v>2</v>
      </c>
      <c r="BN174" s="51">
        <v>1</v>
      </c>
      <c r="BO174" s="51"/>
      <c r="BP174" s="51"/>
      <c r="BQ174" s="34">
        <f t="shared" si="435"/>
        <v>5</v>
      </c>
      <c r="BR174" s="51"/>
      <c r="BS174" s="51"/>
      <c r="BT174" s="51"/>
      <c r="BU174" s="51"/>
      <c r="BV174" s="51"/>
      <c r="BW174" s="34">
        <f t="shared" ref="BW174:BW179" si="468">SUM(BR174:BV174)</f>
        <v>0</v>
      </c>
      <c r="BX174" s="51"/>
      <c r="BY174" s="34">
        <f t="shared" si="422"/>
        <v>0</v>
      </c>
      <c r="BZ174" s="51"/>
      <c r="CA174" s="51"/>
      <c r="CB174" s="51"/>
      <c r="CC174" s="51"/>
      <c r="CD174" s="51"/>
      <c r="CE174" s="34">
        <f t="shared" si="448"/>
        <v>0</v>
      </c>
      <c r="CF174" s="34">
        <f t="shared" si="423"/>
        <v>6.1</v>
      </c>
      <c r="CG174" s="69">
        <f t="shared" si="406"/>
        <v>5.5974063690477033E-4</v>
      </c>
      <c r="CH174" s="35"/>
      <c r="CI174" s="51"/>
      <c r="CJ174" s="51"/>
      <c r="CK174" s="51"/>
      <c r="CL174" s="51"/>
      <c r="CM174" s="51"/>
      <c r="CN174" s="51"/>
      <c r="CO174" s="34">
        <f t="shared" ref="CO174:CO179" si="469">SUM(CI174:CN174)</f>
        <v>0</v>
      </c>
      <c r="CP174" s="51"/>
      <c r="CQ174" s="51"/>
      <c r="CR174" s="51"/>
      <c r="CS174" s="51"/>
      <c r="CT174" s="51"/>
      <c r="CU174" s="51"/>
      <c r="CV174" s="34">
        <f t="shared" ref="CV174:CV179" si="470">SUM(CP174:CU174)</f>
        <v>0</v>
      </c>
      <c r="CW174" s="51"/>
      <c r="CX174" s="51"/>
      <c r="CY174" s="34">
        <f t="shared" si="424"/>
        <v>0</v>
      </c>
      <c r="CZ174" s="51"/>
      <c r="DA174" s="34">
        <f t="shared" si="425"/>
        <v>0</v>
      </c>
      <c r="DB174" s="51"/>
      <c r="DC174" s="51"/>
      <c r="DD174" s="51"/>
      <c r="DE174" s="51"/>
      <c r="DF174" s="51"/>
      <c r="DG174" s="34">
        <f t="shared" si="436"/>
        <v>0</v>
      </c>
      <c r="DH174" s="34">
        <f t="shared" si="427"/>
        <v>0</v>
      </c>
      <c r="DI174" s="69" t="str">
        <f t="shared" si="407"/>
        <v/>
      </c>
      <c r="DJ174" s="35"/>
      <c r="DK174" s="51"/>
      <c r="DL174" s="51"/>
      <c r="DM174" s="51"/>
      <c r="DN174" s="51"/>
      <c r="DO174" s="51"/>
      <c r="DP174" s="34">
        <f t="shared" si="428"/>
        <v>0</v>
      </c>
      <c r="DQ174" s="51"/>
      <c r="DR174" s="51"/>
      <c r="DS174" s="51"/>
      <c r="DT174" s="51"/>
      <c r="DU174" s="51"/>
      <c r="DV174" s="51"/>
      <c r="DW174" s="51"/>
      <c r="DX174" s="51"/>
      <c r="DY174" s="51"/>
      <c r="DZ174" s="51"/>
      <c r="EA174" s="51"/>
      <c r="EB174" s="51"/>
      <c r="EC174" s="34">
        <f t="shared" si="437"/>
        <v>0</v>
      </c>
      <c r="ED174" s="36">
        <f t="shared" si="430"/>
        <v>0</v>
      </c>
      <c r="EE174" s="69" t="str">
        <f t="shared" si="409"/>
        <v/>
      </c>
    </row>
    <row r="175" spans="1:136" s="32" customFormat="1" ht="15.75" customHeight="1" x14ac:dyDescent="0.25">
      <c r="B175" s="42"/>
      <c r="C175" s="15" t="s">
        <v>138</v>
      </c>
      <c r="D175" s="1"/>
      <c r="E175" s="41"/>
      <c r="F175" s="41"/>
      <c r="G175" s="41"/>
      <c r="H175" s="41"/>
      <c r="I175" s="41"/>
      <c r="J175" s="41"/>
      <c r="K175" s="41"/>
      <c r="L175" s="41"/>
      <c r="M175" s="41"/>
      <c r="N175" s="41"/>
      <c r="O175" s="41"/>
      <c r="P175" s="34">
        <f t="shared" si="459"/>
        <v>0</v>
      </c>
      <c r="Q175" s="41"/>
      <c r="R175" s="41"/>
      <c r="S175" s="41"/>
      <c r="T175" s="34">
        <f t="shared" si="460"/>
        <v>0</v>
      </c>
      <c r="U175" s="41"/>
      <c r="V175" s="41"/>
      <c r="W175" s="41"/>
      <c r="X175" s="41"/>
      <c r="Y175" s="41"/>
      <c r="Z175" s="34">
        <f t="shared" si="461"/>
        <v>0</v>
      </c>
      <c r="AA175" s="34">
        <f t="shared" si="420"/>
        <v>0</v>
      </c>
      <c r="AB175" s="69" t="str">
        <f>IF(AA175=0,"",AA175/$AA$87)</f>
        <v/>
      </c>
      <c r="AC175" s="35"/>
      <c r="AD175" s="41"/>
      <c r="AE175" s="41"/>
      <c r="AF175" s="41"/>
      <c r="AG175" s="41"/>
      <c r="AH175" s="41"/>
      <c r="AI175" s="34">
        <f t="shared" si="462"/>
        <v>0</v>
      </c>
      <c r="AJ175" s="41"/>
      <c r="AK175" s="41"/>
      <c r="AL175" s="41"/>
      <c r="AM175" s="41"/>
      <c r="AN175" s="41"/>
      <c r="AO175" s="34">
        <f t="shared" si="463"/>
        <v>0</v>
      </c>
      <c r="AP175" s="41"/>
      <c r="AQ175" s="41"/>
      <c r="AR175" s="41"/>
      <c r="AS175" s="41"/>
      <c r="AT175" s="41"/>
      <c r="AU175" s="34">
        <f t="shared" si="464"/>
        <v>0</v>
      </c>
      <c r="AV175" s="41"/>
      <c r="AW175" s="41"/>
      <c r="AX175" s="41"/>
      <c r="AY175" s="41"/>
      <c r="AZ175" s="41"/>
      <c r="BA175" s="34">
        <f t="shared" si="465"/>
        <v>0</v>
      </c>
      <c r="BB175" s="34">
        <f t="shared" si="466"/>
        <v>0</v>
      </c>
      <c r="BC175" s="69" t="str">
        <f>IF(BB175=0,"",BB175/$BB$87)</f>
        <v/>
      </c>
      <c r="BD175" s="35"/>
      <c r="BE175" s="41"/>
      <c r="BF175" s="41"/>
      <c r="BG175" s="41"/>
      <c r="BH175" s="41"/>
      <c r="BI175" s="41"/>
      <c r="BJ175" s="41"/>
      <c r="BK175" s="34">
        <f t="shared" si="467"/>
        <v>0</v>
      </c>
      <c r="BL175" s="41"/>
      <c r="BM175" s="41"/>
      <c r="BN175" s="41"/>
      <c r="BO175" s="41"/>
      <c r="BP175" s="41"/>
      <c r="BQ175" s="34">
        <f t="shared" ref="BQ175" si="471">SUM(BL175:BP175)</f>
        <v>0</v>
      </c>
      <c r="BR175" s="41"/>
      <c r="BS175" s="41"/>
      <c r="BT175" s="41"/>
      <c r="BU175" s="41"/>
      <c r="BV175" s="41"/>
      <c r="BW175" s="34">
        <f t="shared" si="468"/>
        <v>0</v>
      </c>
      <c r="BX175" s="41">
        <v>30</v>
      </c>
      <c r="BY175" s="34">
        <f t="shared" ref="BY175" si="472">SUM(BX175)</f>
        <v>30</v>
      </c>
      <c r="BZ175" s="41"/>
      <c r="CA175" s="41"/>
      <c r="CB175" s="41"/>
      <c r="CC175" s="41"/>
      <c r="CD175" s="41"/>
      <c r="CE175" s="34">
        <f>SUM(BZ175:CD175)</f>
        <v>0</v>
      </c>
      <c r="CF175" s="34">
        <f t="shared" si="423"/>
        <v>30</v>
      </c>
      <c r="CG175" s="69">
        <f t="shared" si="406"/>
        <v>2.7528228044496903E-3</v>
      </c>
      <c r="CH175" s="35"/>
      <c r="CI175" s="41"/>
      <c r="CJ175" s="41"/>
      <c r="CK175" s="41"/>
      <c r="CL175" s="41"/>
      <c r="CM175" s="41"/>
      <c r="CN175" s="41"/>
      <c r="CO175" s="34">
        <f t="shared" si="469"/>
        <v>0</v>
      </c>
      <c r="CP175" s="41"/>
      <c r="CQ175" s="41"/>
      <c r="CR175" s="41"/>
      <c r="CS175" s="41"/>
      <c r="CT175" s="41"/>
      <c r="CU175" s="41"/>
      <c r="CV175" s="34">
        <f t="shared" si="470"/>
        <v>0</v>
      </c>
      <c r="CW175" s="41"/>
      <c r="CX175" s="41"/>
      <c r="CY175" s="34">
        <f t="shared" si="424"/>
        <v>0</v>
      </c>
      <c r="CZ175" s="41"/>
      <c r="DA175" s="34">
        <f t="shared" si="425"/>
        <v>0</v>
      </c>
      <c r="DB175" s="41"/>
      <c r="DC175" s="41"/>
      <c r="DD175" s="41"/>
      <c r="DE175" s="41"/>
      <c r="DF175" s="41"/>
      <c r="DG175" s="34">
        <f t="shared" ref="DG175" si="473">SUM(DB175:DF175)</f>
        <v>0</v>
      </c>
      <c r="DH175" s="34">
        <f t="shared" si="427"/>
        <v>0</v>
      </c>
      <c r="DI175" s="69" t="str">
        <f t="shared" si="407"/>
        <v/>
      </c>
      <c r="DJ175" s="35"/>
      <c r="DK175" s="41"/>
      <c r="DL175" s="41"/>
      <c r="DM175" s="41"/>
      <c r="DN175" s="41"/>
      <c r="DO175" s="41"/>
      <c r="DP175" s="34">
        <f t="shared" si="428"/>
        <v>0</v>
      </c>
      <c r="DQ175" s="41"/>
      <c r="DR175" s="41"/>
      <c r="DS175" s="41"/>
      <c r="DT175" s="41"/>
      <c r="DU175" s="41"/>
      <c r="DV175" s="41"/>
      <c r="DW175" s="41"/>
      <c r="DX175" s="41"/>
      <c r="DY175" s="41"/>
      <c r="DZ175" s="41"/>
      <c r="EA175" s="41"/>
      <c r="EB175" s="41"/>
      <c r="EC175" s="34">
        <f t="shared" ref="EC175" si="474">SUM(DQ175:EB175)</f>
        <v>0</v>
      </c>
      <c r="ED175" s="36">
        <f t="shared" si="430"/>
        <v>0</v>
      </c>
      <c r="EE175" s="69" t="str">
        <f t="shared" si="409"/>
        <v/>
      </c>
    </row>
    <row r="176" spans="1:136" s="32" customFormat="1" ht="15.75" customHeight="1" x14ac:dyDescent="0.25">
      <c r="B176" s="42"/>
      <c r="C176" s="15" t="s">
        <v>125</v>
      </c>
      <c r="D176" s="1"/>
      <c r="E176" s="41"/>
      <c r="F176" s="41"/>
      <c r="G176" s="41"/>
      <c r="H176" s="41"/>
      <c r="I176" s="41"/>
      <c r="J176" s="41"/>
      <c r="K176" s="41"/>
      <c r="L176" s="41"/>
      <c r="M176" s="41"/>
      <c r="N176" s="41"/>
      <c r="O176" s="41"/>
      <c r="P176" s="34">
        <f t="shared" si="459"/>
        <v>0</v>
      </c>
      <c r="Q176" s="41"/>
      <c r="R176" s="41"/>
      <c r="S176" s="41"/>
      <c r="T176" s="34">
        <f t="shared" si="460"/>
        <v>0</v>
      </c>
      <c r="U176" s="41"/>
      <c r="V176" s="41"/>
      <c r="W176" s="41"/>
      <c r="X176" s="41"/>
      <c r="Y176" s="41"/>
      <c r="Z176" s="34">
        <f t="shared" si="461"/>
        <v>0</v>
      </c>
      <c r="AA176" s="34">
        <f t="shared" si="420"/>
        <v>0</v>
      </c>
      <c r="AB176" s="69" t="str">
        <f>IF(AA176=0,"",AA176/$AA$87)</f>
        <v/>
      </c>
      <c r="AC176" s="35"/>
      <c r="AD176" s="41"/>
      <c r="AE176" s="41"/>
      <c r="AF176" s="41"/>
      <c r="AG176" s="41"/>
      <c r="AH176" s="41"/>
      <c r="AI176" s="34">
        <f t="shared" si="462"/>
        <v>0</v>
      </c>
      <c r="AJ176" s="41"/>
      <c r="AK176" s="41"/>
      <c r="AL176" s="41"/>
      <c r="AM176" s="41"/>
      <c r="AN176" s="41"/>
      <c r="AO176" s="34">
        <f t="shared" si="463"/>
        <v>0</v>
      </c>
      <c r="AP176" s="41"/>
      <c r="AQ176" s="41"/>
      <c r="AR176" s="41"/>
      <c r="AS176" s="41"/>
      <c r="AT176" s="41"/>
      <c r="AU176" s="34">
        <f t="shared" si="464"/>
        <v>0</v>
      </c>
      <c r="AV176" s="41"/>
      <c r="AW176" s="41"/>
      <c r="AX176" s="41"/>
      <c r="AY176" s="41"/>
      <c r="AZ176" s="41"/>
      <c r="BA176" s="34">
        <f t="shared" si="465"/>
        <v>0</v>
      </c>
      <c r="BB176" s="34">
        <f t="shared" si="466"/>
        <v>0</v>
      </c>
      <c r="BC176" s="69" t="str">
        <f>IF(BB176=0,"",BB176/$BB$87)</f>
        <v/>
      </c>
      <c r="BD176" s="35"/>
      <c r="BE176" s="41"/>
      <c r="BF176" s="41"/>
      <c r="BG176" s="41"/>
      <c r="BH176" s="41">
        <v>3</v>
      </c>
      <c r="BI176" s="41"/>
      <c r="BJ176" s="41"/>
      <c r="BK176" s="34">
        <f t="shared" si="467"/>
        <v>3</v>
      </c>
      <c r="BL176" s="41"/>
      <c r="BM176" s="41"/>
      <c r="BN176" s="41"/>
      <c r="BO176" s="41"/>
      <c r="BP176" s="41"/>
      <c r="BQ176" s="34">
        <f t="shared" si="435"/>
        <v>0</v>
      </c>
      <c r="BR176" s="41"/>
      <c r="BS176" s="41"/>
      <c r="BT176" s="41"/>
      <c r="BU176" s="41"/>
      <c r="BV176" s="41"/>
      <c r="BW176" s="34">
        <f t="shared" si="468"/>
        <v>0</v>
      </c>
      <c r="BX176" s="41"/>
      <c r="BY176" s="34">
        <f t="shared" si="422"/>
        <v>0</v>
      </c>
      <c r="BZ176" s="41"/>
      <c r="CA176" s="41"/>
      <c r="CB176" s="41"/>
      <c r="CC176" s="41"/>
      <c r="CD176" s="41"/>
      <c r="CE176" s="34">
        <f>SUM(BZ176:CD176)</f>
        <v>0</v>
      </c>
      <c r="CF176" s="34">
        <f t="shared" si="423"/>
        <v>3</v>
      </c>
      <c r="CG176" s="69">
        <f t="shared" ref="CG176:CG184" si="475">IF(CF176=0,"",CF176/($CF$188-$CF$186))</f>
        <v>2.7528228044496902E-4</v>
      </c>
      <c r="CH176" s="35"/>
      <c r="CI176" s="41">
        <v>1.5</v>
      </c>
      <c r="CJ176" s="41">
        <v>7.8E-2</v>
      </c>
      <c r="CK176" s="41">
        <v>0.47599999999999998</v>
      </c>
      <c r="CL176" s="41"/>
      <c r="CM176" s="41"/>
      <c r="CN176" s="41"/>
      <c r="CO176" s="34">
        <f t="shared" si="469"/>
        <v>2.0540000000000003</v>
      </c>
      <c r="CP176" s="41"/>
      <c r="CQ176" s="41"/>
      <c r="CR176" s="41"/>
      <c r="CS176" s="41"/>
      <c r="CT176" s="41"/>
      <c r="CU176" s="41"/>
      <c r="CV176" s="34">
        <f t="shared" si="470"/>
        <v>0</v>
      </c>
      <c r="CW176" s="41"/>
      <c r="CX176" s="41"/>
      <c r="CY176" s="34">
        <f t="shared" si="424"/>
        <v>0</v>
      </c>
      <c r="CZ176" s="41"/>
      <c r="DA176" s="34">
        <f t="shared" si="425"/>
        <v>0</v>
      </c>
      <c r="DB176" s="41"/>
      <c r="DC176" s="41"/>
      <c r="DD176" s="41"/>
      <c r="DE176" s="41"/>
      <c r="DF176" s="41"/>
      <c r="DG176" s="34">
        <f t="shared" si="436"/>
        <v>0</v>
      </c>
      <c r="DH176" s="34">
        <f t="shared" si="427"/>
        <v>2.0540000000000003</v>
      </c>
      <c r="DI176" s="69">
        <f t="shared" ref="DI176:DI184" si="476">IF(DH176=0,"",DH176/($DH$188-$DH$186))</f>
        <v>2.177785146410622E-4</v>
      </c>
      <c r="DJ176" s="35"/>
      <c r="DK176" s="41"/>
      <c r="DL176" s="41"/>
      <c r="DM176" s="41"/>
      <c r="DN176" s="41"/>
      <c r="DO176" s="41"/>
      <c r="DP176" s="34">
        <f t="shared" si="428"/>
        <v>0</v>
      </c>
      <c r="DQ176" s="41"/>
      <c r="DR176" s="41"/>
      <c r="DS176" s="41"/>
      <c r="DT176" s="41"/>
      <c r="DU176" s="41"/>
      <c r="DV176" s="41"/>
      <c r="DW176" s="41"/>
      <c r="DX176" s="41"/>
      <c r="DY176" s="41"/>
      <c r="DZ176" s="41"/>
      <c r="EA176" s="41"/>
      <c r="EB176" s="41"/>
      <c r="EC176" s="34">
        <f t="shared" si="437"/>
        <v>0</v>
      </c>
      <c r="ED176" s="36">
        <f t="shared" si="430"/>
        <v>0</v>
      </c>
      <c r="EE176" s="69" t="str">
        <f t="shared" ref="EE176:EE184" si="477">IF(ED176=0,"",ED176/$ED$188)</f>
        <v/>
      </c>
    </row>
    <row r="177" spans="1:136" s="32" customFormat="1" ht="15.75" customHeight="1" x14ac:dyDescent="0.25">
      <c r="B177" s="42"/>
      <c r="C177" s="15" t="s">
        <v>139</v>
      </c>
      <c r="D177" s="1"/>
      <c r="E177" s="41"/>
      <c r="F177" s="41"/>
      <c r="G177" s="41"/>
      <c r="H177" s="41"/>
      <c r="I177" s="41"/>
      <c r="J177" s="41"/>
      <c r="K177" s="41"/>
      <c r="L177" s="41"/>
      <c r="M177" s="41"/>
      <c r="N177" s="41"/>
      <c r="O177" s="41"/>
      <c r="P177" s="34">
        <f t="shared" si="459"/>
        <v>0</v>
      </c>
      <c r="Q177" s="41"/>
      <c r="R177" s="41"/>
      <c r="S177" s="41"/>
      <c r="T177" s="34">
        <f t="shared" si="460"/>
        <v>0</v>
      </c>
      <c r="U177" s="41"/>
      <c r="V177" s="41"/>
      <c r="W177" s="41"/>
      <c r="X177" s="41"/>
      <c r="Y177" s="41"/>
      <c r="Z177" s="34">
        <f t="shared" si="461"/>
        <v>0</v>
      </c>
      <c r="AA177" s="34">
        <f t="shared" si="420"/>
        <v>0</v>
      </c>
      <c r="AB177" s="69" t="str">
        <f>IF(AA177=0,"",AA177/$AA$87)</f>
        <v/>
      </c>
      <c r="AC177" s="35"/>
      <c r="AD177" s="41"/>
      <c r="AE177" s="41"/>
      <c r="AF177" s="41"/>
      <c r="AG177" s="41"/>
      <c r="AH177" s="41"/>
      <c r="AI177" s="34">
        <f t="shared" si="462"/>
        <v>0</v>
      </c>
      <c r="AJ177" s="41"/>
      <c r="AK177" s="41"/>
      <c r="AL177" s="41"/>
      <c r="AM177" s="41"/>
      <c r="AN177" s="41"/>
      <c r="AO177" s="34">
        <f t="shared" si="463"/>
        <v>0</v>
      </c>
      <c r="AP177" s="41"/>
      <c r="AQ177" s="41"/>
      <c r="AR177" s="41"/>
      <c r="AS177" s="41"/>
      <c r="AT177" s="41"/>
      <c r="AU177" s="34">
        <f t="shared" si="464"/>
        <v>0</v>
      </c>
      <c r="AV177" s="41"/>
      <c r="AW177" s="41"/>
      <c r="AX177" s="41"/>
      <c r="AY177" s="41"/>
      <c r="AZ177" s="41"/>
      <c r="BA177" s="34">
        <f t="shared" si="465"/>
        <v>0</v>
      </c>
      <c r="BB177" s="34">
        <f t="shared" si="466"/>
        <v>0</v>
      </c>
      <c r="BC177" s="69" t="str">
        <f>IF(BB177=0,"",BB177/$BB$87)</f>
        <v/>
      </c>
      <c r="BD177" s="35"/>
      <c r="BE177" s="41"/>
      <c r="BF177" s="41"/>
      <c r="BG177" s="41"/>
      <c r="BH177" s="41"/>
      <c r="BI177" s="41"/>
      <c r="BJ177" s="41"/>
      <c r="BK177" s="34">
        <f t="shared" si="467"/>
        <v>0</v>
      </c>
      <c r="BL177" s="41"/>
      <c r="BM177" s="41"/>
      <c r="BN177" s="41"/>
      <c r="BO177" s="41"/>
      <c r="BP177" s="41">
        <v>5</v>
      </c>
      <c r="BQ177" s="34">
        <f t="shared" ref="BQ177" si="478">SUM(BL177:BP177)</f>
        <v>5</v>
      </c>
      <c r="BR177" s="41"/>
      <c r="BS177" s="41"/>
      <c r="BT177" s="41"/>
      <c r="BU177" s="41"/>
      <c r="BV177" s="41"/>
      <c r="BW177" s="34">
        <f t="shared" si="468"/>
        <v>0</v>
      </c>
      <c r="BX177" s="41">
        <v>5</v>
      </c>
      <c r="BY177" s="34">
        <f t="shared" ref="BY177" si="479">SUM(BX177)</f>
        <v>5</v>
      </c>
      <c r="BZ177" s="41"/>
      <c r="CA177" s="41"/>
      <c r="CB177" s="41"/>
      <c r="CC177" s="41"/>
      <c r="CD177" s="41"/>
      <c r="CE177" s="34">
        <f>SUM(BZ177:CD177)</f>
        <v>0</v>
      </c>
      <c r="CF177" s="34">
        <f t="shared" si="423"/>
        <v>10</v>
      </c>
      <c r="CG177" s="69">
        <f t="shared" si="475"/>
        <v>9.1760760148323016E-4</v>
      </c>
      <c r="CH177" s="35"/>
      <c r="CI177" s="41"/>
      <c r="CJ177" s="41"/>
      <c r="CK177" s="41"/>
      <c r="CL177" s="41"/>
      <c r="CM177" s="41"/>
      <c r="CN177" s="41"/>
      <c r="CO177" s="34">
        <f t="shared" si="469"/>
        <v>0</v>
      </c>
      <c r="CP177" s="41"/>
      <c r="CQ177" s="41"/>
      <c r="CR177" s="41"/>
      <c r="CS177" s="41"/>
      <c r="CT177" s="41"/>
      <c r="CU177" s="41"/>
      <c r="CV177" s="34">
        <f t="shared" si="470"/>
        <v>0</v>
      </c>
      <c r="CW177" s="41"/>
      <c r="CX177" s="41"/>
      <c r="CY177" s="34">
        <f t="shared" si="424"/>
        <v>0</v>
      </c>
      <c r="CZ177" s="41"/>
      <c r="DA177" s="34">
        <f t="shared" si="425"/>
        <v>0</v>
      </c>
      <c r="DB177" s="41"/>
      <c r="DC177" s="41"/>
      <c r="DD177" s="41"/>
      <c r="DE177" s="41"/>
      <c r="DF177" s="41"/>
      <c r="DG177" s="34">
        <f t="shared" ref="DG177" si="480">SUM(DB177:DF177)</f>
        <v>0</v>
      </c>
      <c r="DH177" s="34">
        <f t="shared" si="427"/>
        <v>0</v>
      </c>
      <c r="DI177" s="69" t="str">
        <f t="shared" si="476"/>
        <v/>
      </c>
      <c r="DJ177" s="35"/>
      <c r="DK177" s="41"/>
      <c r="DL177" s="41"/>
      <c r="DM177" s="41"/>
      <c r="DN177" s="41"/>
      <c r="DO177" s="41"/>
      <c r="DP177" s="34">
        <f t="shared" si="428"/>
        <v>0</v>
      </c>
      <c r="DQ177" s="41"/>
      <c r="DR177" s="41"/>
      <c r="DS177" s="41"/>
      <c r="DT177" s="41"/>
      <c r="DU177" s="41"/>
      <c r="DV177" s="41"/>
      <c r="DW177" s="41"/>
      <c r="DX177" s="41"/>
      <c r="DY177" s="41"/>
      <c r="DZ177" s="41"/>
      <c r="EA177" s="41"/>
      <c r="EB177" s="41"/>
      <c r="EC177" s="34">
        <f t="shared" ref="EC177" si="481">SUM(DQ177:EB177)</f>
        <v>0</v>
      </c>
      <c r="ED177" s="36">
        <f t="shared" si="430"/>
        <v>0</v>
      </c>
      <c r="EE177" s="69" t="str">
        <f t="shared" si="477"/>
        <v/>
      </c>
    </row>
    <row r="178" spans="1:136" s="32" customFormat="1" ht="15.75" customHeight="1" x14ac:dyDescent="0.25">
      <c r="B178" s="42">
        <v>15</v>
      </c>
      <c r="C178" s="16" t="s">
        <v>130</v>
      </c>
      <c r="D178" s="1"/>
      <c r="E178" s="51"/>
      <c r="F178" s="51"/>
      <c r="G178" s="51"/>
      <c r="H178" s="51"/>
      <c r="I178" s="51"/>
      <c r="J178" s="51"/>
      <c r="K178" s="51"/>
      <c r="L178" s="51"/>
      <c r="M178" s="51"/>
      <c r="N178" s="51"/>
      <c r="O178" s="51"/>
      <c r="P178" s="34">
        <f t="shared" si="459"/>
        <v>0</v>
      </c>
      <c r="Q178" s="51"/>
      <c r="R178" s="51"/>
      <c r="S178" s="51"/>
      <c r="T178" s="34">
        <f t="shared" si="460"/>
        <v>0</v>
      </c>
      <c r="U178" s="51"/>
      <c r="V178" s="51"/>
      <c r="W178" s="51"/>
      <c r="X178" s="51"/>
      <c r="Y178" s="51"/>
      <c r="Z178" s="34">
        <f t="shared" si="461"/>
        <v>0</v>
      </c>
      <c r="AA178" s="34">
        <f t="shared" si="420"/>
        <v>0</v>
      </c>
      <c r="AB178" s="69" t="str">
        <f t="shared" ref="AB178:AB184" si="482">IF(AA178=0,"",AA178/$AA$188)</f>
        <v/>
      </c>
      <c r="AC178" s="35"/>
      <c r="AD178" s="51"/>
      <c r="AE178" s="51"/>
      <c r="AF178" s="51"/>
      <c r="AG178" s="51"/>
      <c r="AH178" s="51"/>
      <c r="AI178" s="34">
        <f t="shared" si="462"/>
        <v>0</v>
      </c>
      <c r="AJ178" s="51"/>
      <c r="AK178" s="51"/>
      <c r="AL178" s="51"/>
      <c r="AM178" s="51"/>
      <c r="AN178" s="51"/>
      <c r="AO178" s="34">
        <f t="shared" si="463"/>
        <v>0</v>
      </c>
      <c r="AP178" s="51"/>
      <c r="AQ178" s="51"/>
      <c r="AR178" s="51"/>
      <c r="AS178" s="51"/>
      <c r="AT178" s="51"/>
      <c r="AU178" s="34">
        <f t="shared" si="464"/>
        <v>0</v>
      </c>
      <c r="AV178" s="51"/>
      <c r="AW178" s="51"/>
      <c r="AX178" s="51"/>
      <c r="AY178" s="51"/>
      <c r="AZ178" s="51"/>
      <c r="BA178" s="34">
        <f t="shared" si="465"/>
        <v>0</v>
      </c>
      <c r="BB178" s="34">
        <f t="shared" si="466"/>
        <v>0</v>
      </c>
      <c r="BC178" s="69" t="str">
        <f t="shared" ref="BC178:BC184" si="483">IF(BB178=0,"",BB178/$BB$188)</f>
        <v/>
      </c>
      <c r="BD178" s="35"/>
      <c r="BE178" s="51"/>
      <c r="BF178" s="51"/>
      <c r="BG178" s="51"/>
      <c r="BH178" s="51"/>
      <c r="BI178" s="51"/>
      <c r="BJ178" s="51"/>
      <c r="BK178" s="34">
        <f t="shared" si="467"/>
        <v>0</v>
      </c>
      <c r="BL178" s="51"/>
      <c r="BM178" s="51"/>
      <c r="BN178" s="51"/>
      <c r="BO178" s="51"/>
      <c r="BP178" s="51"/>
      <c r="BQ178" s="34">
        <f t="shared" ref="BQ178" si="484">SUM(BL178:BP178)</f>
        <v>0</v>
      </c>
      <c r="BR178" s="51"/>
      <c r="BS178" s="51"/>
      <c r="BT178" s="51"/>
      <c r="BU178" s="51"/>
      <c r="BV178" s="51"/>
      <c r="BW178" s="34">
        <f t="shared" si="468"/>
        <v>0</v>
      </c>
      <c r="BX178" s="51"/>
      <c r="BY178" s="34">
        <f t="shared" ref="BY178" si="485">SUM(BX178)</f>
        <v>0</v>
      </c>
      <c r="BZ178" s="51"/>
      <c r="CA178" s="51"/>
      <c r="CB178" s="51"/>
      <c r="CC178" s="51"/>
      <c r="CD178" s="51"/>
      <c r="CE178" s="34">
        <f>SUM(BZ178:CD178)</f>
        <v>0</v>
      </c>
      <c r="CF178" s="34">
        <f t="shared" si="423"/>
        <v>0</v>
      </c>
      <c r="CG178" s="69" t="str">
        <f t="shared" si="475"/>
        <v/>
      </c>
      <c r="CH178" s="35"/>
      <c r="CI178" s="51"/>
      <c r="CJ178" s="51"/>
      <c r="CK178" s="51"/>
      <c r="CL178" s="51"/>
      <c r="CM178" s="51"/>
      <c r="CN178" s="51"/>
      <c r="CO178" s="34">
        <f t="shared" si="469"/>
        <v>0</v>
      </c>
      <c r="CP178" s="51"/>
      <c r="CQ178" s="51"/>
      <c r="CR178" s="51"/>
      <c r="CS178" s="51"/>
      <c r="CT178" s="51"/>
      <c r="CU178" s="51"/>
      <c r="CV178" s="34">
        <f t="shared" si="470"/>
        <v>0</v>
      </c>
      <c r="CW178" s="51"/>
      <c r="CX178" s="51">
        <v>7</v>
      </c>
      <c r="CY178" s="34">
        <f t="shared" si="424"/>
        <v>7</v>
      </c>
      <c r="CZ178" s="51"/>
      <c r="DA178" s="34">
        <f t="shared" si="425"/>
        <v>0</v>
      </c>
      <c r="DB178" s="51"/>
      <c r="DC178" s="51"/>
      <c r="DD178" s="51"/>
      <c r="DE178" s="51"/>
      <c r="DF178" s="51"/>
      <c r="DG178" s="34">
        <f t="shared" ref="DG178" si="486">SUM(DB178:DF178)</f>
        <v>0</v>
      </c>
      <c r="DH178" s="34">
        <f t="shared" si="427"/>
        <v>7</v>
      </c>
      <c r="DI178" s="69">
        <f t="shared" si="476"/>
        <v>7.421857850474368E-4</v>
      </c>
      <c r="DJ178" s="35"/>
      <c r="DK178" s="51"/>
      <c r="DL178" s="51"/>
      <c r="DM178" s="51"/>
      <c r="DN178" s="51"/>
      <c r="DO178" s="51"/>
      <c r="DP178" s="34">
        <f t="shared" si="428"/>
        <v>0</v>
      </c>
      <c r="DQ178" s="51"/>
      <c r="DR178" s="51"/>
      <c r="DS178" s="51"/>
      <c r="DT178" s="51"/>
      <c r="DU178" s="51"/>
      <c r="DV178" s="51"/>
      <c r="DW178" s="51"/>
      <c r="DX178" s="51"/>
      <c r="DY178" s="51"/>
      <c r="DZ178" s="51"/>
      <c r="EA178" s="51"/>
      <c r="EB178" s="51"/>
      <c r="EC178" s="34">
        <f t="shared" ref="EC178" si="487">SUM(DQ178:EB178)</f>
        <v>0</v>
      </c>
      <c r="ED178" s="36">
        <f t="shared" si="430"/>
        <v>0</v>
      </c>
      <c r="EE178" s="69" t="str">
        <f t="shared" si="477"/>
        <v/>
      </c>
    </row>
    <row r="179" spans="1:136" s="32" customFormat="1" ht="15.75" customHeight="1" x14ac:dyDescent="0.25">
      <c r="B179" s="42"/>
      <c r="C179" s="16" t="s">
        <v>116</v>
      </c>
      <c r="D179" s="1"/>
      <c r="E179" s="51"/>
      <c r="F179" s="51"/>
      <c r="G179" s="51"/>
      <c r="H179" s="51"/>
      <c r="I179" s="51"/>
      <c r="J179" s="51"/>
      <c r="K179" s="51"/>
      <c r="L179" s="51"/>
      <c r="M179" s="51"/>
      <c r="N179" s="51"/>
      <c r="O179" s="51"/>
      <c r="P179" s="34">
        <f t="shared" si="459"/>
        <v>0</v>
      </c>
      <c r="Q179" s="51"/>
      <c r="R179" s="51"/>
      <c r="S179" s="51"/>
      <c r="T179" s="34">
        <f t="shared" si="460"/>
        <v>0</v>
      </c>
      <c r="U179" s="51"/>
      <c r="V179" s="51"/>
      <c r="W179" s="51"/>
      <c r="X179" s="51"/>
      <c r="Y179" s="51"/>
      <c r="Z179" s="34">
        <f t="shared" si="461"/>
        <v>0</v>
      </c>
      <c r="AA179" s="34">
        <f t="shared" si="420"/>
        <v>0</v>
      </c>
      <c r="AB179" s="69" t="str">
        <f t="shared" si="482"/>
        <v/>
      </c>
      <c r="AC179" s="35"/>
      <c r="AD179" s="51"/>
      <c r="AE179" s="51"/>
      <c r="AF179" s="51"/>
      <c r="AG179" s="51"/>
      <c r="AH179" s="51"/>
      <c r="AI179" s="34">
        <f t="shared" si="462"/>
        <v>0</v>
      </c>
      <c r="AJ179" s="51"/>
      <c r="AK179" s="51"/>
      <c r="AL179" s="51"/>
      <c r="AM179" s="51"/>
      <c r="AN179" s="51"/>
      <c r="AO179" s="34">
        <f t="shared" si="463"/>
        <v>0</v>
      </c>
      <c r="AP179" s="51"/>
      <c r="AQ179" s="51"/>
      <c r="AR179" s="51"/>
      <c r="AS179" s="51"/>
      <c r="AT179" s="51"/>
      <c r="AU179" s="34">
        <f t="shared" si="464"/>
        <v>0</v>
      </c>
      <c r="AV179" s="51"/>
      <c r="AW179" s="51"/>
      <c r="AX179" s="51"/>
      <c r="AY179" s="51"/>
      <c r="AZ179" s="51"/>
      <c r="BA179" s="34">
        <f t="shared" si="465"/>
        <v>0</v>
      </c>
      <c r="BB179" s="34">
        <f t="shared" si="466"/>
        <v>0</v>
      </c>
      <c r="BC179" s="69" t="str">
        <f t="shared" si="483"/>
        <v/>
      </c>
      <c r="BD179" s="35"/>
      <c r="BE179" s="51"/>
      <c r="BF179" s="51"/>
      <c r="BG179" s="51"/>
      <c r="BH179" s="51"/>
      <c r="BI179" s="51"/>
      <c r="BJ179" s="51"/>
      <c r="BK179" s="34">
        <f t="shared" si="467"/>
        <v>0</v>
      </c>
      <c r="BL179" s="51"/>
      <c r="BM179" s="51"/>
      <c r="BN179" s="51"/>
      <c r="BO179" s="51"/>
      <c r="BP179" s="51"/>
      <c r="BQ179" s="34">
        <f t="shared" si="435"/>
        <v>0</v>
      </c>
      <c r="BR179" s="51"/>
      <c r="BS179" s="51"/>
      <c r="BT179" s="51"/>
      <c r="BU179" s="51"/>
      <c r="BV179" s="51"/>
      <c r="BW179" s="34">
        <f t="shared" si="468"/>
        <v>0</v>
      </c>
      <c r="BX179" s="51"/>
      <c r="BY179" s="34">
        <f t="shared" si="422"/>
        <v>0</v>
      </c>
      <c r="BZ179" s="51"/>
      <c r="CA179" s="51"/>
      <c r="CB179" s="51"/>
      <c r="CC179" s="51"/>
      <c r="CD179" s="51"/>
      <c r="CE179" s="34">
        <f>SUM(BZ179:CD179)</f>
        <v>0</v>
      </c>
      <c r="CF179" s="34">
        <f t="shared" si="423"/>
        <v>0</v>
      </c>
      <c r="CG179" s="69" t="str">
        <f t="shared" si="475"/>
        <v/>
      </c>
      <c r="CH179" s="35"/>
      <c r="CI179" s="51"/>
      <c r="CJ179" s="51"/>
      <c r="CK179" s="51"/>
      <c r="CL179" s="51"/>
      <c r="CM179" s="51"/>
      <c r="CN179" s="51"/>
      <c r="CO179" s="34">
        <f t="shared" si="469"/>
        <v>0</v>
      </c>
      <c r="CP179" s="51"/>
      <c r="CQ179" s="51"/>
      <c r="CR179" s="51"/>
      <c r="CS179" s="51"/>
      <c r="CT179" s="51"/>
      <c r="CU179" s="51">
        <v>1.5</v>
      </c>
      <c r="CV179" s="34">
        <f t="shared" si="470"/>
        <v>1.5</v>
      </c>
      <c r="CW179" s="51"/>
      <c r="CX179" s="51"/>
      <c r="CY179" s="34">
        <f t="shared" si="424"/>
        <v>0</v>
      </c>
      <c r="CZ179" s="51"/>
      <c r="DA179" s="34">
        <f t="shared" si="425"/>
        <v>0</v>
      </c>
      <c r="DB179" s="51"/>
      <c r="DC179" s="51"/>
      <c r="DD179" s="51"/>
      <c r="DE179" s="51"/>
      <c r="DF179" s="51"/>
      <c r="DG179" s="34">
        <f t="shared" si="436"/>
        <v>0</v>
      </c>
      <c r="DH179" s="34">
        <f t="shared" si="427"/>
        <v>1.5</v>
      </c>
      <c r="DI179" s="69">
        <f t="shared" si="476"/>
        <v>1.590398110815936E-4</v>
      </c>
      <c r="DJ179" s="35"/>
      <c r="DK179" s="51"/>
      <c r="DL179" s="51"/>
      <c r="DM179" s="51"/>
      <c r="DN179" s="51"/>
      <c r="DO179" s="51"/>
      <c r="DP179" s="34">
        <f t="shared" si="428"/>
        <v>0</v>
      </c>
      <c r="DQ179" s="51"/>
      <c r="DR179" s="51"/>
      <c r="DS179" s="51"/>
      <c r="DT179" s="51"/>
      <c r="DU179" s="51"/>
      <c r="DV179" s="51"/>
      <c r="DW179" s="51"/>
      <c r="DX179" s="51"/>
      <c r="DY179" s="51"/>
      <c r="DZ179" s="51"/>
      <c r="EA179" s="51"/>
      <c r="EB179" s="51"/>
      <c r="EC179" s="34">
        <f t="shared" si="437"/>
        <v>0</v>
      </c>
      <c r="ED179" s="36">
        <f t="shared" si="430"/>
        <v>0</v>
      </c>
      <c r="EE179" s="69" t="str">
        <f t="shared" si="477"/>
        <v/>
      </c>
    </row>
    <row r="180" spans="1:136" s="32" customFormat="1" ht="15.75" customHeight="1" x14ac:dyDescent="0.25">
      <c r="B180" s="42">
        <v>16</v>
      </c>
      <c r="C180" s="16" t="s">
        <v>64</v>
      </c>
      <c r="D180" s="1"/>
      <c r="E180" s="51"/>
      <c r="F180" s="51"/>
      <c r="G180" s="51"/>
      <c r="H180" s="51"/>
      <c r="I180" s="51"/>
      <c r="J180" s="51"/>
      <c r="K180" s="51"/>
      <c r="L180" s="51"/>
      <c r="M180" s="51"/>
      <c r="N180" s="51"/>
      <c r="O180" s="51"/>
      <c r="P180" s="34">
        <f t="shared" si="438"/>
        <v>0</v>
      </c>
      <c r="Q180" s="51"/>
      <c r="R180" s="51"/>
      <c r="S180" s="51"/>
      <c r="T180" s="34">
        <f t="shared" si="439"/>
        <v>0</v>
      </c>
      <c r="U180" s="51"/>
      <c r="V180" s="51"/>
      <c r="W180" s="51"/>
      <c r="X180" s="51"/>
      <c r="Y180" s="51"/>
      <c r="Z180" s="34">
        <f t="shared" si="440"/>
        <v>0</v>
      </c>
      <c r="AA180" s="34">
        <f t="shared" si="420"/>
        <v>0</v>
      </c>
      <c r="AB180" s="69" t="str">
        <f t="shared" si="482"/>
        <v/>
      </c>
      <c r="AC180" s="35"/>
      <c r="AD180" s="51"/>
      <c r="AE180" s="51"/>
      <c r="AF180" s="51"/>
      <c r="AG180" s="51"/>
      <c r="AH180" s="51"/>
      <c r="AI180" s="34">
        <f t="shared" si="441"/>
        <v>0</v>
      </c>
      <c r="AJ180" s="51"/>
      <c r="AK180" s="51"/>
      <c r="AL180" s="51"/>
      <c r="AM180" s="51"/>
      <c r="AN180" s="51"/>
      <c r="AO180" s="34">
        <f t="shared" si="442"/>
        <v>0</v>
      </c>
      <c r="AP180" s="51"/>
      <c r="AQ180" s="51"/>
      <c r="AR180" s="51"/>
      <c r="AS180" s="51"/>
      <c r="AT180" s="51"/>
      <c r="AU180" s="34">
        <f t="shared" si="443"/>
        <v>0</v>
      </c>
      <c r="AV180" s="51"/>
      <c r="AW180" s="51"/>
      <c r="AX180" s="51"/>
      <c r="AY180" s="51"/>
      <c r="AZ180" s="51"/>
      <c r="BA180" s="34">
        <f t="shared" si="444"/>
        <v>0</v>
      </c>
      <c r="BB180" s="34">
        <f t="shared" si="445"/>
        <v>0</v>
      </c>
      <c r="BC180" s="69" t="str">
        <f t="shared" si="483"/>
        <v/>
      </c>
      <c r="BD180" s="35"/>
      <c r="BE180" s="51"/>
      <c r="BF180" s="51"/>
      <c r="BG180" s="51"/>
      <c r="BH180" s="51"/>
      <c r="BI180" s="51"/>
      <c r="BJ180" s="51"/>
      <c r="BK180" s="34">
        <f t="shared" si="446"/>
        <v>0</v>
      </c>
      <c r="BL180" s="51">
        <v>1.0444</v>
      </c>
      <c r="BM180" s="51">
        <v>1.10490844</v>
      </c>
      <c r="BN180" s="51">
        <v>1.0774045000000001</v>
      </c>
      <c r="BO180" s="51">
        <v>0.55359999999999998</v>
      </c>
      <c r="BP180" s="51">
        <v>0.59499999999999997</v>
      </c>
      <c r="BQ180" s="34">
        <f t="shared" si="435"/>
        <v>4.3753129399999997</v>
      </c>
      <c r="BR180" s="51"/>
      <c r="BS180" s="51"/>
      <c r="BT180" s="51"/>
      <c r="BU180" s="51"/>
      <c r="BV180" s="51"/>
      <c r="BW180" s="34">
        <f t="shared" si="447"/>
        <v>0</v>
      </c>
      <c r="BX180" s="51"/>
      <c r="BY180" s="34">
        <f t="shared" si="422"/>
        <v>0</v>
      </c>
      <c r="BZ180" s="51"/>
      <c r="CA180" s="51"/>
      <c r="CB180" s="51"/>
      <c r="CC180" s="51"/>
      <c r="CD180" s="51"/>
      <c r="CE180" s="34">
        <f t="shared" si="448"/>
        <v>0</v>
      </c>
      <c r="CF180" s="34">
        <f t="shared" si="423"/>
        <v>4.3753129399999997</v>
      </c>
      <c r="CG180" s="69">
        <f t="shared" si="475"/>
        <v>4.0148204126119399E-4</v>
      </c>
      <c r="CH180" s="35"/>
      <c r="CI180" s="51"/>
      <c r="CJ180" s="51"/>
      <c r="CK180" s="51"/>
      <c r="CL180" s="51"/>
      <c r="CM180" s="51"/>
      <c r="CN180" s="51">
        <v>3.51</v>
      </c>
      <c r="CO180" s="34">
        <f t="shared" ref="CO180:CO182" si="488">SUM(CI180:CN180)</f>
        <v>3.51</v>
      </c>
      <c r="CP180" s="51"/>
      <c r="CQ180" s="51"/>
      <c r="CR180" s="51"/>
      <c r="CS180" s="51"/>
      <c r="CT180" s="51"/>
      <c r="CU180" s="51"/>
      <c r="CV180" s="34">
        <f t="shared" ref="CV180:CV182" si="489">SUM(CP180:CU180)</f>
        <v>0</v>
      </c>
      <c r="CW180" s="51"/>
      <c r="CX180" s="51"/>
      <c r="CY180" s="34">
        <f t="shared" si="424"/>
        <v>0</v>
      </c>
      <c r="CZ180" s="51"/>
      <c r="DA180" s="34">
        <f t="shared" si="425"/>
        <v>0</v>
      </c>
      <c r="DB180" s="51"/>
      <c r="DC180" s="51"/>
      <c r="DD180" s="51"/>
      <c r="DE180" s="51"/>
      <c r="DF180" s="51"/>
      <c r="DG180" s="34">
        <f t="shared" si="436"/>
        <v>0</v>
      </c>
      <c r="DH180" s="34">
        <f t="shared" si="427"/>
        <v>3.51</v>
      </c>
      <c r="DI180" s="69">
        <f t="shared" si="476"/>
        <v>3.7215315793092904E-4</v>
      </c>
      <c r="DJ180" s="35"/>
      <c r="DK180" s="51"/>
      <c r="DL180" s="51"/>
      <c r="DM180" s="51"/>
      <c r="DN180" s="51"/>
      <c r="DO180" s="51"/>
      <c r="DP180" s="34">
        <f t="shared" si="428"/>
        <v>0</v>
      </c>
      <c r="DQ180" s="51"/>
      <c r="DR180" s="51"/>
      <c r="DS180" s="51"/>
      <c r="DT180" s="51"/>
      <c r="DU180" s="51"/>
      <c r="DV180" s="51"/>
      <c r="DW180" s="51"/>
      <c r="DX180" s="51"/>
      <c r="DY180" s="51"/>
      <c r="DZ180" s="51"/>
      <c r="EA180" s="51"/>
      <c r="EB180" s="51"/>
      <c r="EC180" s="34">
        <f t="shared" si="437"/>
        <v>0</v>
      </c>
      <c r="ED180" s="36">
        <f t="shared" si="430"/>
        <v>0</v>
      </c>
      <c r="EE180" s="69" t="str">
        <f t="shared" si="477"/>
        <v/>
      </c>
    </row>
    <row r="181" spans="1:136" s="32" customFormat="1" ht="15.75" customHeight="1" x14ac:dyDescent="0.25">
      <c r="B181" s="42"/>
      <c r="C181" s="15" t="s">
        <v>124</v>
      </c>
      <c r="D181" s="1"/>
      <c r="E181" s="41"/>
      <c r="F181" s="41"/>
      <c r="G181" s="41"/>
      <c r="H181" s="41"/>
      <c r="I181" s="41"/>
      <c r="J181" s="41"/>
      <c r="K181" s="41"/>
      <c r="L181" s="41"/>
      <c r="M181" s="41"/>
      <c r="N181" s="41"/>
      <c r="O181" s="41"/>
      <c r="P181" s="34">
        <f>SUM(E181:O181)</f>
        <v>0</v>
      </c>
      <c r="Q181" s="41"/>
      <c r="R181" s="41"/>
      <c r="S181" s="41"/>
      <c r="T181" s="34">
        <f>SUM(Q181:S181)</f>
        <v>0</v>
      </c>
      <c r="U181" s="41"/>
      <c r="V181" s="41"/>
      <c r="W181" s="41"/>
      <c r="X181" s="41"/>
      <c r="Y181" s="41"/>
      <c r="Z181" s="34">
        <f>SUM(U181:Y181)</f>
        <v>0</v>
      </c>
      <c r="AA181" s="34">
        <f t="shared" si="420"/>
        <v>0</v>
      </c>
      <c r="AB181" s="69" t="str">
        <f t="shared" si="482"/>
        <v/>
      </c>
      <c r="AC181" s="35"/>
      <c r="AD181" s="41"/>
      <c r="AE181" s="41"/>
      <c r="AF181" s="41"/>
      <c r="AG181" s="41"/>
      <c r="AH181" s="41"/>
      <c r="AI181" s="34">
        <f>SUM(AD181:AH181)</f>
        <v>0</v>
      </c>
      <c r="AJ181" s="41"/>
      <c r="AK181" s="41"/>
      <c r="AL181" s="41"/>
      <c r="AM181" s="41"/>
      <c r="AN181" s="41"/>
      <c r="AO181" s="34">
        <f>SUM(AJ181:AN181)</f>
        <v>0</v>
      </c>
      <c r="AP181" s="41"/>
      <c r="AQ181" s="41"/>
      <c r="AR181" s="41"/>
      <c r="AS181" s="41"/>
      <c r="AT181" s="41"/>
      <c r="AU181" s="34">
        <f>SUM(AP181:AT181)</f>
        <v>0</v>
      </c>
      <c r="AV181" s="41"/>
      <c r="AW181" s="41"/>
      <c r="AX181" s="41"/>
      <c r="AY181" s="41"/>
      <c r="AZ181" s="41"/>
      <c r="BA181" s="34">
        <f>SUM(AV181:AZ181)</f>
        <v>0</v>
      </c>
      <c r="BB181" s="34">
        <f>SUM(AI181,AO181,AU181,BA181)</f>
        <v>0</v>
      </c>
      <c r="BC181" s="69" t="str">
        <f t="shared" si="483"/>
        <v/>
      </c>
      <c r="BD181" s="35"/>
      <c r="BE181" s="41"/>
      <c r="BF181" s="41"/>
      <c r="BG181" s="41"/>
      <c r="BH181" s="41"/>
      <c r="BI181" s="41"/>
      <c r="BJ181" s="41"/>
      <c r="BK181" s="34">
        <f>SUM(BE181:BJ181)</f>
        <v>0</v>
      </c>
      <c r="BL181" s="41"/>
      <c r="BM181" s="41"/>
      <c r="BN181" s="41"/>
      <c r="BO181" s="41"/>
      <c r="BP181" s="41"/>
      <c r="BQ181" s="34">
        <f t="shared" si="435"/>
        <v>0</v>
      </c>
      <c r="BR181" s="41"/>
      <c r="BS181" s="41"/>
      <c r="BT181" s="41"/>
      <c r="BU181" s="41"/>
      <c r="BV181" s="41"/>
      <c r="BW181" s="34">
        <f>SUM(BR181:BV181)</f>
        <v>0</v>
      </c>
      <c r="BX181" s="41"/>
      <c r="BY181" s="34">
        <f t="shared" si="422"/>
        <v>0</v>
      </c>
      <c r="BZ181" s="41"/>
      <c r="CA181" s="41"/>
      <c r="CB181" s="41"/>
      <c r="CC181" s="41"/>
      <c r="CD181" s="41"/>
      <c r="CE181" s="34">
        <f>SUM(BZ181:CD181)</f>
        <v>0</v>
      </c>
      <c r="CF181" s="34">
        <f t="shared" si="423"/>
        <v>0</v>
      </c>
      <c r="CG181" s="69" t="str">
        <f t="shared" si="475"/>
        <v/>
      </c>
      <c r="CH181" s="35"/>
      <c r="CI181" s="41"/>
      <c r="CJ181" s="41"/>
      <c r="CK181" s="41"/>
      <c r="CL181" s="41"/>
      <c r="CM181" s="41"/>
      <c r="CN181" s="41">
        <v>2</v>
      </c>
      <c r="CO181" s="34">
        <f>SUM(CI181:CN181)</f>
        <v>2</v>
      </c>
      <c r="CP181" s="41"/>
      <c r="CQ181" s="41"/>
      <c r="CR181" s="41"/>
      <c r="CS181" s="41"/>
      <c r="CT181" s="41"/>
      <c r="CU181" s="41"/>
      <c r="CV181" s="34">
        <f>SUM(CP181:CU181)</f>
        <v>0</v>
      </c>
      <c r="CW181" s="41"/>
      <c r="CX181" s="41"/>
      <c r="CY181" s="34">
        <f t="shared" si="424"/>
        <v>0</v>
      </c>
      <c r="CZ181" s="41"/>
      <c r="DA181" s="34">
        <f t="shared" si="425"/>
        <v>0</v>
      </c>
      <c r="DB181" s="41"/>
      <c r="DC181" s="41"/>
      <c r="DD181" s="41"/>
      <c r="DE181" s="41"/>
      <c r="DF181" s="41"/>
      <c r="DG181" s="34">
        <f t="shared" si="436"/>
        <v>0</v>
      </c>
      <c r="DH181" s="34">
        <f t="shared" si="427"/>
        <v>2</v>
      </c>
      <c r="DI181" s="69">
        <f t="shared" si="476"/>
        <v>2.1205308144212482E-4</v>
      </c>
      <c r="DJ181" s="35"/>
      <c r="DK181" s="41"/>
      <c r="DL181" s="41"/>
      <c r="DM181" s="41"/>
      <c r="DN181" s="41"/>
      <c r="DO181" s="41"/>
      <c r="DP181" s="34">
        <f t="shared" si="428"/>
        <v>0</v>
      </c>
      <c r="DQ181" s="41"/>
      <c r="DR181" s="41"/>
      <c r="DS181" s="41"/>
      <c r="DT181" s="41"/>
      <c r="DU181" s="41"/>
      <c r="DV181" s="41"/>
      <c r="DW181" s="41"/>
      <c r="DX181" s="41"/>
      <c r="DY181" s="41"/>
      <c r="DZ181" s="41"/>
      <c r="EA181" s="41"/>
      <c r="EB181" s="41"/>
      <c r="EC181" s="34">
        <f t="shared" si="437"/>
        <v>0</v>
      </c>
      <c r="ED181" s="36">
        <f t="shared" si="430"/>
        <v>0</v>
      </c>
      <c r="EE181" s="69" t="str">
        <f t="shared" si="477"/>
        <v/>
      </c>
    </row>
    <row r="182" spans="1:136" s="10" customFormat="1" ht="25.5" customHeight="1" x14ac:dyDescent="0.25">
      <c r="A182" s="32"/>
      <c r="B182" s="42">
        <v>17</v>
      </c>
      <c r="C182" s="15" t="s">
        <v>65</v>
      </c>
      <c r="D182" s="1"/>
      <c r="E182" s="40">
        <v>0.02</v>
      </c>
      <c r="F182" s="40"/>
      <c r="G182" s="40">
        <v>1.6303609999999999</v>
      </c>
      <c r="H182" s="40">
        <v>2.5808469999999999</v>
      </c>
      <c r="I182" s="40">
        <v>1.805051</v>
      </c>
      <c r="J182" s="40">
        <v>0.47348000000000001</v>
      </c>
      <c r="K182" s="40">
        <v>1.904352</v>
      </c>
      <c r="L182" s="40">
        <v>1.1000000000000001</v>
      </c>
      <c r="M182" s="40">
        <v>0.8</v>
      </c>
      <c r="N182" s="40">
        <v>1</v>
      </c>
      <c r="O182" s="40">
        <v>1</v>
      </c>
      <c r="P182" s="36">
        <f t="shared" si="438"/>
        <v>12.314090999999999</v>
      </c>
      <c r="Q182" s="40"/>
      <c r="R182" s="40"/>
      <c r="S182" s="40"/>
      <c r="T182" s="36">
        <f t="shared" si="439"/>
        <v>0</v>
      </c>
      <c r="U182" s="40"/>
      <c r="V182" s="40"/>
      <c r="W182" s="40"/>
      <c r="X182" s="40"/>
      <c r="Y182" s="40"/>
      <c r="Z182" s="36">
        <f t="shared" si="440"/>
        <v>0</v>
      </c>
      <c r="AA182" s="36">
        <f t="shared" si="420"/>
        <v>12.314090999999999</v>
      </c>
      <c r="AB182" s="69">
        <f t="shared" si="482"/>
        <v>2.3745598624657243E-3</v>
      </c>
      <c r="AC182" s="35"/>
      <c r="AD182" s="40">
        <v>0.82699999999999996</v>
      </c>
      <c r="AE182" s="40">
        <v>0.80000044084999999</v>
      </c>
      <c r="AF182" s="40">
        <v>1.7053503400000003</v>
      </c>
      <c r="AG182" s="40">
        <v>2.2795870900000001</v>
      </c>
      <c r="AH182" s="40">
        <v>0.85855386999999994</v>
      </c>
      <c r="AI182" s="36">
        <f t="shared" si="441"/>
        <v>6.47049174085</v>
      </c>
      <c r="AJ182" s="40">
        <v>3.3610000000000002</v>
      </c>
      <c r="AK182" s="40">
        <v>2.6104000000000003</v>
      </c>
      <c r="AL182" s="40">
        <v>4.681</v>
      </c>
      <c r="AM182" s="40">
        <v>0.5</v>
      </c>
      <c r="AN182" s="40"/>
      <c r="AO182" s="36">
        <f t="shared" si="442"/>
        <v>11.1524</v>
      </c>
      <c r="AP182" s="40"/>
      <c r="AQ182" s="40"/>
      <c r="AR182" s="40"/>
      <c r="AS182" s="40"/>
      <c r="AT182" s="40"/>
      <c r="AU182" s="36">
        <f t="shared" si="443"/>
        <v>0</v>
      </c>
      <c r="AV182" s="40"/>
      <c r="AW182" s="40"/>
      <c r="AX182" s="40"/>
      <c r="AY182" s="40"/>
      <c r="AZ182" s="40"/>
      <c r="BA182" s="36">
        <f t="shared" si="444"/>
        <v>0</v>
      </c>
      <c r="BB182" s="36">
        <f t="shared" si="445"/>
        <v>17.622891740850001</v>
      </c>
      <c r="BC182" s="69">
        <f t="shared" si="483"/>
        <v>2.5186075901915557E-3</v>
      </c>
      <c r="BD182" s="35"/>
      <c r="BE182" s="40">
        <v>0.12480490000000002</v>
      </c>
      <c r="BF182" s="40">
        <v>0.18140292</v>
      </c>
      <c r="BG182" s="40">
        <v>8.4956599999999993E-2</v>
      </c>
      <c r="BH182" s="40">
        <v>1.43882139</v>
      </c>
      <c r="BI182" s="40">
        <v>1.9152773799999998</v>
      </c>
      <c r="BJ182" s="40"/>
      <c r="BK182" s="36">
        <f t="shared" si="446"/>
        <v>3.7452631899999997</v>
      </c>
      <c r="BL182" s="40"/>
      <c r="BM182" s="40"/>
      <c r="BN182" s="40"/>
      <c r="BO182" s="40"/>
      <c r="BP182" s="40"/>
      <c r="BQ182" s="36">
        <f t="shared" si="435"/>
        <v>0</v>
      </c>
      <c r="BR182" s="40"/>
      <c r="BS182" s="40"/>
      <c r="BT182" s="40"/>
      <c r="BU182" s="40"/>
      <c r="BV182" s="40"/>
      <c r="BW182" s="36">
        <f t="shared" si="447"/>
        <v>0</v>
      </c>
      <c r="BX182" s="40"/>
      <c r="BY182" s="36">
        <f t="shared" si="422"/>
        <v>0</v>
      </c>
      <c r="BZ182" s="40"/>
      <c r="CA182" s="40"/>
      <c r="CB182" s="40"/>
      <c r="CC182" s="40"/>
      <c r="CD182" s="40"/>
      <c r="CE182" s="36">
        <f t="shared" si="448"/>
        <v>0</v>
      </c>
      <c r="CF182" s="36">
        <f t="shared" si="423"/>
        <v>3.7452631899999997</v>
      </c>
      <c r="CG182" s="69">
        <f t="shared" si="475"/>
        <v>3.4366819726993313E-4</v>
      </c>
      <c r="CH182" s="35"/>
      <c r="CI182" s="40"/>
      <c r="CJ182" s="40"/>
      <c r="CK182" s="40"/>
      <c r="CL182" s="40"/>
      <c r="CM182" s="40"/>
      <c r="CN182" s="40"/>
      <c r="CO182" s="36">
        <f t="shared" si="488"/>
        <v>0</v>
      </c>
      <c r="CP182" s="40"/>
      <c r="CQ182" s="40"/>
      <c r="CR182" s="40"/>
      <c r="CS182" s="40"/>
      <c r="CT182" s="40"/>
      <c r="CU182" s="40"/>
      <c r="CV182" s="36">
        <f t="shared" si="489"/>
        <v>0</v>
      </c>
      <c r="CW182" s="40"/>
      <c r="CX182" s="40"/>
      <c r="CY182" s="36">
        <f t="shared" si="424"/>
        <v>0</v>
      </c>
      <c r="CZ182" s="40"/>
      <c r="DA182" s="36">
        <f t="shared" si="425"/>
        <v>0</v>
      </c>
      <c r="DB182" s="40"/>
      <c r="DC182" s="40"/>
      <c r="DD182" s="40"/>
      <c r="DE182" s="40"/>
      <c r="DF182" s="40"/>
      <c r="DG182" s="36">
        <f t="shared" si="436"/>
        <v>0</v>
      </c>
      <c r="DH182" s="36">
        <f t="shared" si="427"/>
        <v>0</v>
      </c>
      <c r="DI182" s="69" t="str">
        <f t="shared" si="476"/>
        <v/>
      </c>
      <c r="DJ182" s="35"/>
      <c r="DK182" s="40"/>
      <c r="DL182" s="40"/>
      <c r="DM182" s="40"/>
      <c r="DN182" s="40"/>
      <c r="DO182" s="40"/>
      <c r="DP182" s="36">
        <f t="shared" si="428"/>
        <v>0</v>
      </c>
      <c r="DQ182" s="40"/>
      <c r="DR182" s="40"/>
      <c r="DS182" s="40"/>
      <c r="DT182" s="40"/>
      <c r="DU182" s="40"/>
      <c r="DV182" s="40"/>
      <c r="DW182" s="40"/>
      <c r="DX182" s="40"/>
      <c r="DY182" s="40"/>
      <c r="DZ182" s="40"/>
      <c r="EA182" s="40"/>
      <c r="EB182" s="40"/>
      <c r="EC182" s="36">
        <f t="shared" si="437"/>
        <v>0</v>
      </c>
      <c r="ED182" s="36">
        <f t="shared" si="430"/>
        <v>0</v>
      </c>
      <c r="EE182" s="69" t="str">
        <f t="shared" si="477"/>
        <v/>
      </c>
      <c r="EF182" s="32"/>
    </row>
    <row r="183" spans="1:136" s="32" customFormat="1" ht="20.25" customHeight="1" x14ac:dyDescent="0.25">
      <c r="B183" s="1"/>
      <c r="C183" s="63" t="s">
        <v>51</v>
      </c>
      <c r="D183" s="1"/>
      <c r="E183" s="55">
        <f t="shared" ref="E183:AA183" si="490">SUM(E157:E182)</f>
        <v>0.02</v>
      </c>
      <c r="F183" s="55">
        <f t="shared" si="490"/>
        <v>0</v>
      </c>
      <c r="G183" s="55">
        <f t="shared" si="490"/>
        <v>1.6303609999999999</v>
      </c>
      <c r="H183" s="55">
        <f t="shared" si="490"/>
        <v>2.5808469999999999</v>
      </c>
      <c r="I183" s="55">
        <f t="shared" si="490"/>
        <v>1.805051</v>
      </c>
      <c r="J183" s="55">
        <f t="shared" si="490"/>
        <v>0.47348000000000001</v>
      </c>
      <c r="K183" s="55">
        <f t="shared" si="490"/>
        <v>1.904352</v>
      </c>
      <c r="L183" s="55">
        <f t="shared" si="490"/>
        <v>1.1000000000000001</v>
      </c>
      <c r="M183" s="55">
        <f t="shared" si="490"/>
        <v>6.6</v>
      </c>
      <c r="N183" s="55">
        <f t="shared" si="490"/>
        <v>6.9</v>
      </c>
      <c r="O183" s="55">
        <f t="shared" si="490"/>
        <v>5</v>
      </c>
      <c r="P183" s="56">
        <f t="shared" si="490"/>
        <v>28.014091000000001</v>
      </c>
      <c r="Q183" s="55">
        <f t="shared" si="490"/>
        <v>0</v>
      </c>
      <c r="R183" s="55">
        <f t="shared" si="490"/>
        <v>0</v>
      </c>
      <c r="S183" s="55">
        <f t="shared" si="490"/>
        <v>0</v>
      </c>
      <c r="T183" s="56">
        <f t="shared" si="490"/>
        <v>0</v>
      </c>
      <c r="U183" s="55">
        <f t="shared" si="490"/>
        <v>0</v>
      </c>
      <c r="V183" s="55">
        <f t="shared" si="490"/>
        <v>0</v>
      </c>
      <c r="W183" s="55">
        <f t="shared" si="490"/>
        <v>0</v>
      </c>
      <c r="X183" s="55">
        <f t="shared" si="490"/>
        <v>0</v>
      </c>
      <c r="Y183" s="55">
        <f t="shared" si="490"/>
        <v>0</v>
      </c>
      <c r="Z183" s="56">
        <f t="shared" si="490"/>
        <v>0</v>
      </c>
      <c r="AA183" s="56">
        <f t="shared" si="490"/>
        <v>28.014091000000001</v>
      </c>
      <c r="AB183" s="70">
        <f t="shared" si="482"/>
        <v>5.4020338222335934E-3</v>
      </c>
      <c r="AC183" s="35"/>
      <c r="AD183" s="55">
        <f t="shared" ref="AD183:BB183" si="491">SUM(AD157:AD182)</f>
        <v>0.82699999999999996</v>
      </c>
      <c r="AE183" s="55">
        <f t="shared" si="491"/>
        <v>0.80000044084999999</v>
      </c>
      <c r="AF183" s="55">
        <f t="shared" si="491"/>
        <v>1.7053503400000003</v>
      </c>
      <c r="AG183" s="55">
        <f t="shared" si="491"/>
        <v>2.2795870900000001</v>
      </c>
      <c r="AH183" s="55">
        <f t="shared" si="491"/>
        <v>1.90855387</v>
      </c>
      <c r="AI183" s="56">
        <f t="shared" si="491"/>
        <v>7.5204917408499998</v>
      </c>
      <c r="AJ183" s="55">
        <f t="shared" si="491"/>
        <v>6.4990310000000004</v>
      </c>
      <c r="AK183" s="55">
        <f t="shared" si="491"/>
        <v>14.62976212865</v>
      </c>
      <c r="AL183" s="55">
        <f t="shared" si="491"/>
        <v>18.085269110000002</v>
      </c>
      <c r="AM183" s="55">
        <f t="shared" si="491"/>
        <v>32.41937969</v>
      </c>
      <c r="AN183" s="55">
        <f t="shared" si="491"/>
        <v>26.21930935</v>
      </c>
      <c r="AO183" s="56">
        <f t="shared" si="491"/>
        <v>97.852751278650004</v>
      </c>
      <c r="AP183" s="55">
        <f t="shared" si="491"/>
        <v>0</v>
      </c>
      <c r="AQ183" s="55">
        <f t="shared" si="491"/>
        <v>0</v>
      </c>
      <c r="AR183" s="55">
        <f t="shared" si="491"/>
        <v>0</v>
      </c>
      <c r="AS183" s="55">
        <f t="shared" si="491"/>
        <v>0</v>
      </c>
      <c r="AT183" s="55">
        <f t="shared" si="491"/>
        <v>0</v>
      </c>
      <c r="AU183" s="56">
        <f t="shared" si="491"/>
        <v>0</v>
      </c>
      <c r="AV183" s="55">
        <f t="shared" si="491"/>
        <v>0</v>
      </c>
      <c r="AW183" s="55">
        <f t="shared" si="491"/>
        <v>0</v>
      </c>
      <c r="AX183" s="55">
        <f t="shared" si="491"/>
        <v>0</v>
      </c>
      <c r="AY183" s="55">
        <f t="shared" si="491"/>
        <v>0</v>
      </c>
      <c r="AZ183" s="55">
        <f t="shared" si="491"/>
        <v>0</v>
      </c>
      <c r="BA183" s="56">
        <f t="shared" si="491"/>
        <v>0</v>
      </c>
      <c r="BB183" s="56">
        <f t="shared" si="491"/>
        <v>105.37324301949999</v>
      </c>
      <c r="BC183" s="70">
        <f t="shared" si="483"/>
        <v>1.5059608466913919E-2</v>
      </c>
      <c r="BD183" s="35"/>
      <c r="BE183" s="55">
        <f t="shared" ref="BE183:CF183" si="492">SUM(BE157:BE182)</f>
        <v>1.4248049</v>
      </c>
      <c r="BF183" s="55">
        <f t="shared" si="492"/>
        <v>1.18140292</v>
      </c>
      <c r="BG183" s="55">
        <f t="shared" si="492"/>
        <v>1.4849565999999998</v>
      </c>
      <c r="BH183" s="55">
        <f t="shared" si="492"/>
        <v>7.5388713899999997</v>
      </c>
      <c r="BI183" s="55">
        <f t="shared" si="492"/>
        <v>2.4804463800000001</v>
      </c>
      <c r="BJ183" s="55">
        <f t="shared" si="492"/>
        <v>0</v>
      </c>
      <c r="BK183" s="56">
        <f t="shared" si="492"/>
        <v>14.110482189999999</v>
      </c>
      <c r="BL183" s="55">
        <f t="shared" si="492"/>
        <v>13.616001349999998</v>
      </c>
      <c r="BM183" s="55">
        <f t="shared" si="492"/>
        <v>18.96457895268</v>
      </c>
      <c r="BN183" s="55">
        <f t="shared" si="492"/>
        <v>11.165820002888889</v>
      </c>
      <c r="BO183" s="55">
        <f t="shared" si="492"/>
        <v>12.390877699999997</v>
      </c>
      <c r="BP183" s="55">
        <f t="shared" si="492"/>
        <v>17.68931953443111</v>
      </c>
      <c r="BQ183" s="56">
        <f t="shared" si="492"/>
        <v>73.826597540000009</v>
      </c>
      <c r="BR183" s="55">
        <f t="shared" si="492"/>
        <v>0</v>
      </c>
      <c r="BS183" s="55">
        <f t="shared" si="492"/>
        <v>0</v>
      </c>
      <c r="BT183" s="55">
        <f t="shared" si="492"/>
        <v>0</v>
      </c>
      <c r="BU183" s="55">
        <f t="shared" si="492"/>
        <v>0</v>
      </c>
      <c r="BV183" s="55">
        <f t="shared" si="492"/>
        <v>0</v>
      </c>
      <c r="BW183" s="56">
        <f t="shared" si="492"/>
        <v>0</v>
      </c>
      <c r="BX183" s="55">
        <f t="shared" si="492"/>
        <v>57.775000000000006</v>
      </c>
      <c r="BY183" s="56">
        <f t="shared" si="492"/>
        <v>57.775000000000006</v>
      </c>
      <c r="BZ183" s="55">
        <f t="shared" si="492"/>
        <v>0</v>
      </c>
      <c r="CA183" s="55">
        <f t="shared" si="492"/>
        <v>0</v>
      </c>
      <c r="CB183" s="55">
        <f t="shared" si="492"/>
        <v>0</v>
      </c>
      <c r="CC183" s="55">
        <f t="shared" si="492"/>
        <v>0</v>
      </c>
      <c r="CD183" s="55">
        <f t="shared" si="492"/>
        <v>0</v>
      </c>
      <c r="CE183" s="56">
        <f t="shared" si="492"/>
        <v>0</v>
      </c>
      <c r="CF183" s="56">
        <f t="shared" si="492"/>
        <v>145.71207973</v>
      </c>
      <c r="CG183" s="129">
        <f t="shared" si="475"/>
        <v>1.337065119881785E-2</v>
      </c>
      <c r="CH183" s="35"/>
      <c r="CI183" s="55">
        <f t="shared" ref="CI183:DH183" si="493">SUM(CI157:CI182)</f>
        <v>1.5</v>
      </c>
      <c r="CJ183" s="55">
        <f t="shared" si="493"/>
        <v>7.8E-2</v>
      </c>
      <c r="CK183" s="55">
        <f t="shared" si="493"/>
        <v>0.47599999999999998</v>
      </c>
      <c r="CL183" s="55">
        <f t="shared" si="493"/>
        <v>0</v>
      </c>
      <c r="CM183" s="55">
        <f t="shared" si="493"/>
        <v>0</v>
      </c>
      <c r="CN183" s="55">
        <f t="shared" si="493"/>
        <v>12.01</v>
      </c>
      <c r="CO183" s="56">
        <f t="shared" si="493"/>
        <v>14.064</v>
      </c>
      <c r="CP183" s="55">
        <f t="shared" si="493"/>
        <v>0</v>
      </c>
      <c r="CQ183" s="55">
        <f t="shared" si="493"/>
        <v>0</v>
      </c>
      <c r="CR183" s="55">
        <f t="shared" si="493"/>
        <v>0</v>
      </c>
      <c r="CS183" s="55">
        <f t="shared" si="493"/>
        <v>0</v>
      </c>
      <c r="CT183" s="55">
        <f t="shared" si="493"/>
        <v>0</v>
      </c>
      <c r="CU183" s="55">
        <f t="shared" si="493"/>
        <v>3</v>
      </c>
      <c r="CV183" s="56">
        <f t="shared" si="493"/>
        <v>3</v>
      </c>
      <c r="CW183" s="55">
        <f t="shared" si="493"/>
        <v>0.32500000000000001</v>
      </c>
      <c r="CX183" s="55">
        <f t="shared" si="493"/>
        <v>8.2899999999999991</v>
      </c>
      <c r="CY183" s="56">
        <f t="shared" si="493"/>
        <v>8.6150000000000002</v>
      </c>
      <c r="CZ183" s="55">
        <f t="shared" si="493"/>
        <v>0</v>
      </c>
      <c r="DA183" s="56">
        <f t="shared" si="493"/>
        <v>0</v>
      </c>
      <c r="DB183" s="55">
        <f t="shared" si="493"/>
        <v>0</v>
      </c>
      <c r="DC183" s="55">
        <f t="shared" si="493"/>
        <v>0</v>
      </c>
      <c r="DD183" s="55">
        <f t="shared" si="493"/>
        <v>0</v>
      </c>
      <c r="DE183" s="55">
        <f t="shared" si="493"/>
        <v>0</v>
      </c>
      <c r="DF183" s="55">
        <f t="shared" si="493"/>
        <v>0</v>
      </c>
      <c r="DG183" s="56">
        <f t="shared" si="493"/>
        <v>0</v>
      </c>
      <c r="DH183" s="56">
        <f t="shared" si="493"/>
        <v>25.678999999999995</v>
      </c>
      <c r="DI183" s="129">
        <f t="shared" si="476"/>
        <v>2.7226555391761608E-3</v>
      </c>
      <c r="DJ183" s="35"/>
      <c r="DK183" s="55">
        <f t="shared" ref="DK183:ED183" si="494">SUM(DK157:DK182)</f>
        <v>0</v>
      </c>
      <c r="DL183" s="55">
        <f t="shared" si="494"/>
        <v>0</v>
      </c>
      <c r="DM183" s="55">
        <f t="shared" si="494"/>
        <v>0</v>
      </c>
      <c r="DN183" s="55">
        <f t="shared" si="494"/>
        <v>0</v>
      </c>
      <c r="DO183" s="55">
        <f t="shared" si="494"/>
        <v>0</v>
      </c>
      <c r="DP183" s="56">
        <f t="shared" si="494"/>
        <v>0</v>
      </c>
      <c r="DQ183" s="55">
        <f t="shared" si="494"/>
        <v>0</v>
      </c>
      <c r="DR183" s="55">
        <f t="shared" si="494"/>
        <v>0</v>
      </c>
      <c r="DS183" s="55">
        <f t="shared" si="494"/>
        <v>0</v>
      </c>
      <c r="DT183" s="55">
        <f t="shared" si="494"/>
        <v>0</v>
      </c>
      <c r="DU183" s="55">
        <f t="shared" si="494"/>
        <v>0</v>
      </c>
      <c r="DV183" s="55">
        <f t="shared" si="494"/>
        <v>0</v>
      </c>
      <c r="DW183" s="55">
        <f t="shared" si="494"/>
        <v>0</v>
      </c>
      <c r="DX183" s="55">
        <f t="shared" si="494"/>
        <v>0</v>
      </c>
      <c r="DY183" s="55">
        <f t="shared" si="494"/>
        <v>0</v>
      </c>
      <c r="DZ183" s="55">
        <f t="shared" si="494"/>
        <v>0</v>
      </c>
      <c r="EA183" s="55">
        <f t="shared" si="494"/>
        <v>0</v>
      </c>
      <c r="EB183" s="55">
        <f t="shared" si="494"/>
        <v>0</v>
      </c>
      <c r="EC183" s="56">
        <f t="shared" si="494"/>
        <v>0</v>
      </c>
      <c r="ED183" s="56">
        <f t="shared" si="494"/>
        <v>0</v>
      </c>
      <c r="EE183" s="70" t="str">
        <f t="shared" si="477"/>
        <v/>
      </c>
    </row>
    <row r="184" spans="1:136" s="32" customFormat="1" ht="35.25" customHeight="1" x14ac:dyDescent="0.25">
      <c r="B184" s="118">
        <v>18</v>
      </c>
      <c r="C184" s="61" t="s">
        <v>66</v>
      </c>
      <c r="D184" s="1"/>
      <c r="E184" s="53">
        <f t="shared" ref="E184:AA184" si="495">SUM(E156,E183)</f>
        <v>325.02</v>
      </c>
      <c r="F184" s="53">
        <f t="shared" si="495"/>
        <v>425</v>
      </c>
      <c r="G184" s="53">
        <f t="shared" si="495"/>
        <v>1.6303609999999999</v>
      </c>
      <c r="H184" s="53">
        <f t="shared" si="495"/>
        <v>6.0808470000000003</v>
      </c>
      <c r="I184" s="53">
        <f t="shared" si="495"/>
        <v>6.8050509999999997</v>
      </c>
      <c r="J184" s="53">
        <f t="shared" si="495"/>
        <v>154.81147999999999</v>
      </c>
      <c r="K184" s="53">
        <f t="shared" si="495"/>
        <v>1.904352</v>
      </c>
      <c r="L184" s="53">
        <f t="shared" si="495"/>
        <v>76.099999999999994</v>
      </c>
      <c r="M184" s="53">
        <f t="shared" si="495"/>
        <v>81.599999999999994</v>
      </c>
      <c r="N184" s="53">
        <f t="shared" si="495"/>
        <v>81.900000000000006</v>
      </c>
      <c r="O184" s="53">
        <f t="shared" si="495"/>
        <v>80</v>
      </c>
      <c r="P184" s="54">
        <f t="shared" si="495"/>
        <v>1240.852091</v>
      </c>
      <c r="Q184" s="53">
        <f t="shared" si="495"/>
        <v>0</v>
      </c>
      <c r="R184" s="53">
        <f t="shared" si="495"/>
        <v>0</v>
      </c>
      <c r="S184" s="53">
        <f t="shared" si="495"/>
        <v>2.5568039604342649</v>
      </c>
      <c r="T184" s="54">
        <f t="shared" si="495"/>
        <v>2.5568039604342649</v>
      </c>
      <c r="U184" s="53">
        <f t="shared" si="495"/>
        <v>0</v>
      </c>
      <c r="V184" s="53">
        <f t="shared" si="495"/>
        <v>0</v>
      </c>
      <c r="W184" s="53">
        <f t="shared" si="495"/>
        <v>0</v>
      </c>
      <c r="X184" s="53">
        <f t="shared" si="495"/>
        <v>0</v>
      </c>
      <c r="Y184" s="53">
        <f t="shared" si="495"/>
        <v>0</v>
      </c>
      <c r="Z184" s="54">
        <f t="shared" si="495"/>
        <v>0</v>
      </c>
      <c r="AA184" s="80">
        <f t="shared" si="495"/>
        <v>1243.4088949604343</v>
      </c>
      <c r="AB184" s="81">
        <f t="shared" si="482"/>
        <v>0.2397699395437233</v>
      </c>
      <c r="AC184" s="35"/>
      <c r="AD184" s="53">
        <f t="shared" ref="AD184:BB184" si="496">SUM(AD156,AD183)</f>
        <v>229.00460749999999</v>
      </c>
      <c r="AE184" s="53">
        <f t="shared" si="496"/>
        <v>278.42548594085002</v>
      </c>
      <c r="AF184" s="53">
        <f t="shared" si="496"/>
        <v>294.90225734000001</v>
      </c>
      <c r="AG184" s="53">
        <f t="shared" si="496"/>
        <v>227.87958709</v>
      </c>
      <c r="AH184" s="53">
        <f t="shared" si="496"/>
        <v>246.90855386999999</v>
      </c>
      <c r="AI184" s="54">
        <f t="shared" si="496"/>
        <v>1277.12049174085</v>
      </c>
      <c r="AJ184" s="53">
        <f t="shared" si="496"/>
        <v>56.499030899999994</v>
      </c>
      <c r="AK184" s="53">
        <f t="shared" si="496"/>
        <v>14.62976212865</v>
      </c>
      <c r="AL184" s="53">
        <f t="shared" si="496"/>
        <v>18.085269110000002</v>
      </c>
      <c r="AM184" s="53">
        <f t="shared" si="496"/>
        <v>32.41937969</v>
      </c>
      <c r="AN184" s="53">
        <f t="shared" si="496"/>
        <v>26.21930935</v>
      </c>
      <c r="AO184" s="54">
        <f t="shared" si="496"/>
        <v>147.85275117865001</v>
      </c>
      <c r="AP184" s="53">
        <f t="shared" si="496"/>
        <v>7.5523020501137639</v>
      </c>
      <c r="AQ184" s="53">
        <f t="shared" si="496"/>
        <v>14.706663087101028</v>
      </c>
      <c r="AR184" s="53">
        <f t="shared" si="496"/>
        <v>13.380003007896082</v>
      </c>
      <c r="AS184" s="53">
        <f t="shared" si="496"/>
        <v>4.6343797279899874</v>
      </c>
      <c r="AT184" s="53">
        <f t="shared" si="496"/>
        <v>0.78726014876394146</v>
      </c>
      <c r="AU184" s="54">
        <f t="shared" si="496"/>
        <v>41.060608021864802</v>
      </c>
      <c r="AV184" s="53">
        <f t="shared" si="496"/>
        <v>0</v>
      </c>
      <c r="AW184" s="53">
        <f t="shared" si="496"/>
        <v>0</v>
      </c>
      <c r="AX184" s="53">
        <f t="shared" si="496"/>
        <v>0</v>
      </c>
      <c r="AY184" s="53">
        <f t="shared" si="496"/>
        <v>0</v>
      </c>
      <c r="AZ184" s="53">
        <f t="shared" si="496"/>
        <v>0</v>
      </c>
      <c r="BA184" s="54">
        <f t="shared" si="496"/>
        <v>0</v>
      </c>
      <c r="BB184" s="80">
        <f t="shared" si="496"/>
        <v>1466.0338509413646</v>
      </c>
      <c r="BC184" s="81">
        <f t="shared" si="483"/>
        <v>0.20952089127913939</v>
      </c>
      <c r="BD184" s="35"/>
      <c r="BE184" s="53">
        <f t="shared" ref="BE184:CF184" si="497">SUM(BE156,BE183)</f>
        <v>261.6260049</v>
      </c>
      <c r="BF184" s="53">
        <f t="shared" si="497"/>
        <v>306.38260291999995</v>
      </c>
      <c r="BG184" s="53">
        <f t="shared" si="497"/>
        <v>326.68615659999995</v>
      </c>
      <c r="BH184" s="53">
        <f t="shared" si="497"/>
        <v>309.28444338999998</v>
      </c>
      <c r="BI184" s="53">
        <f t="shared" si="497"/>
        <v>294.68164637999996</v>
      </c>
      <c r="BJ184" s="53">
        <f t="shared" si="497"/>
        <v>0</v>
      </c>
      <c r="BK184" s="54">
        <f t="shared" si="497"/>
        <v>1498.6608541900002</v>
      </c>
      <c r="BL184" s="53">
        <f t="shared" si="497"/>
        <v>33.616001350000005</v>
      </c>
      <c r="BM184" s="53">
        <f t="shared" si="497"/>
        <v>38.964578952680014</v>
      </c>
      <c r="BN184" s="53">
        <f t="shared" si="497"/>
        <v>26.165820002888886</v>
      </c>
      <c r="BO184" s="53">
        <f t="shared" si="497"/>
        <v>27.390877699999997</v>
      </c>
      <c r="BP184" s="53">
        <f t="shared" si="497"/>
        <v>22.68931953443111</v>
      </c>
      <c r="BQ184" s="54">
        <f t="shared" si="497"/>
        <v>148.82659754000002</v>
      </c>
      <c r="BR184" s="53">
        <f t="shared" si="497"/>
        <v>0.13258801770093309</v>
      </c>
      <c r="BS184" s="53">
        <f t="shared" si="497"/>
        <v>0</v>
      </c>
      <c r="BT184" s="53">
        <f t="shared" si="497"/>
        <v>0</v>
      </c>
      <c r="BU184" s="53">
        <f t="shared" si="497"/>
        <v>0</v>
      </c>
      <c r="BV184" s="53">
        <f t="shared" si="497"/>
        <v>0</v>
      </c>
      <c r="BW184" s="54">
        <f t="shared" si="497"/>
        <v>0.13258801770093309</v>
      </c>
      <c r="BX184" s="53">
        <f t="shared" si="497"/>
        <v>214.02500000000001</v>
      </c>
      <c r="BY184" s="54">
        <f t="shared" si="497"/>
        <v>214.02500000000001</v>
      </c>
      <c r="BZ184" s="53">
        <f t="shared" si="497"/>
        <v>0</v>
      </c>
      <c r="CA184" s="53">
        <f t="shared" si="497"/>
        <v>0</v>
      </c>
      <c r="CB184" s="53">
        <f t="shared" si="497"/>
        <v>0</v>
      </c>
      <c r="CC184" s="53">
        <f t="shared" si="497"/>
        <v>0</v>
      </c>
      <c r="CD184" s="53">
        <f t="shared" si="497"/>
        <v>0</v>
      </c>
      <c r="CE184" s="54">
        <f t="shared" si="497"/>
        <v>0</v>
      </c>
      <c r="CF184" s="80">
        <f t="shared" si="497"/>
        <v>1861.645039747701</v>
      </c>
      <c r="CG184" s="81">
        <f t="shared" si="475"/>
        <v>0.17082596397360406</v>
      </c>
      <c r="CH184" s="35"/>
      <c r="CI184" s="53">
        <f t="shared" ref="CI184:DH184" si="498">SUM(CI156,CI183)</f>
        <v>3.4543780000000002</v>
      </c>
      <c r="CJ184" s="53">
        <f t="shared" si="498"/>
        <v>1.0780000000000001</v>
      </c>
      <c r="CK184" s="53">
        <f t="shared" si="498"/>
        <v>1.476</v>
      </c>
      <c r="CL184" s="53">
        <f t="shared" si="498"/>
        <v>0</v>
      </c>
      <c r="CM184" s="53">
        <f t="shared" si="498"/>
        <v>0</v>
      </c>
      <c r="CN184" s="53">
        <f t="shared" si="498"/>
        <v>1537.01</v>
      </c>
      <c r="CO184" s="54">
        <f t="shared" si="498"/>
        <v>1543.018378</v>
      </c>
      <c r="CP184" s="53">
        <f t="shared" si="498"/>
        <v>8.870000000000001</v>
      </c>
      <c r="CQ184" s="53">
        <f t="shared" si="498"/>
        <v>0</v>
      </c>
      <c r="CR184" s="53">
        <f t="shared" si="498"/>
        <v>0</v>
      </c>
      <c r="CS184" s="53">
        <f t="shared" si="498"/>
        <v>0</v>
      </c>
      <c r="CT184" s="53">
        <f t="shared" si="498"/>
        <v>0</v>
      </c>
      <c r="CU184" s="53">
        <f t="shared" si="498"/>
        <v>69.13</v>
      </c>
      <c r="CV184" s="54">
        <f t="shared" si="498"/>
        <v>78</v>
      </c>
      <c r="CW184" s="53">
        <f t="shared" si="498"/>
        <v>0.32500000000000001</v>
      </c>
      <c r="CX184" s="53">
        <f t="shared" si="498"/>
        <v>8.2899999999999991</v>
      </c>
      <c r="CY184" s="54">
        <f t="shared" si="498"/>
        <v>8.6150000000000002</v>
      </c>
      <c r="CZ184" s="53">
        <f t="shared" si="498"/>
        <v>0</v>
      </c>
      <c r="DA184" s="54">
        <f t="shared" si="498"/>
        <v>0</v>
      </c>
      <c r="DB184" s="53">
        <f t="shared" si="498"/>
        <v>0</v>
      </c>
      <c r="DC184" s="53">
        <f t="shared" si="498"/>
        <v>0</v>
      </c>
      <c r="DD184" s="53">
        <f t="shared" si="498"/>
        <v>0</v>
      </c>
      <c r="DE184" s="53">
        <f t="shared" si="498"/>
        <v>0</v>
      </c>
      <c r="DF184" s="53">
        <f t="shared" si="498"/>
        <v>0</v>
      </c>
      <c r="DG184" s="54">
        <f t="shared" si="498"/>
        <v>0</v>
      </c>
      <c r="DH184" s="80">
        <f t="shared" si="498"/>
        <v>1629.633378</v>
      </c>
      <c r="DI184" s="81">
        <f t="shared" si="476"/>
        <v>0.17278438971291948</v>
      </c>
      <c r="DJ184" s="35"/>
      <c r="DK184" s="53">
        <f t="shared" ref="DK184:ED184" si="499">SUM(DK156,DK183)</f>
        <v>0</v>
      </c>
      <c r="DL184" s="53">
        <f t="shared" si="499"/>
        <v>0</v>
      </c>
      <c r="DM184" s="53">
        <f t="shared" si="499"/>
        <v>0</v>
      </c>
      <c r="DN184" s="53">
        <f t="shared" si="499"/>
        <v>0</v>
      </c>
      <c r="DO184" s="53">
        <f t="shared" si="499"/>
        <v>0</v>
      </c>
      <c r="DP184" s="54">
        <f t="shared" si="499"/>
        <v>0</v>
      </c>
      <c r="DQ184" s="53">
        <f t="shared" si="499"/>
        <v>0</v>
      </c>
      <c r="DR184" s="53">
        <f t="shared" si="499"/>
        <v>0</v>
      </c>
      <c r="DS184" s="53">
        <f t="shared" si="499"/>
        <v>0</v>
      </c>
      <c r="DT184" s="53">
        <f t="shared" si="499"/>
        <v>0</v>
      </c>
      <c r="DU184" s="53">
        <f t="shared" si="499"/>
        <v>0</v>
      </c>
      <c r="DV184" s="53">
        <f t="shared" si="499"/>
        <v>0</v>
      </c>
      <c r="DW184" s="53">
        <f t="shared" si="499"/>
        <v>0</v>
      </c>
      <c r="DX184" s="53">
        <f t="shared" si="499"/>
        <v>0</v>
      </c>
      <c r="DY184" s="53">
        <f t="shared" si="499"/>
        <v>0</v>
      </c>
      <c r="DZ184" s="53">
        <f t="shared" si="499"/>
        <v>0</v>
      </c>
      <c r="EA184" s="53">
        <f t="shared" si="499"/>
        <v>0</v>
      </c>
      <c r="EB184" s="53">
        <f t="shared" si="499"/>
        <v>0</v>
      </c>
      <c r="EC184" s="54">
        <f t="shared" si="499"/>
        <v>0</v>
      </c>
      <c r="ED184" s="80">
        <f t="shared" si="499"/>
        <v>0</v>
      </c>
      <c r="EE184" s="124" t="str">
        <f t="shared" si="477"/>
        <v/>
      </c>
    </row>
    <row r="185" spans="1:136" s="32" customFormat="1" ht="8.25" customHeight="1" x14ac:dyDescent="0.25">
      <c r="AB185" s="71"/>
      <c r="BC185" s="71"/>
      <c r="CG185" s="71"/>
      <c r="DI185" s="71"/>
      <c r="EE185" s="71"/>
    </row>
    <row r="186" spans="1:136" s="32" customFormat="1" ht="15.75" customHeight="1" x14ac:dyDescent="0.25">
      <c r="B186" s="42"/>
      <c r="C186" s="15" t="s">
        <v>184</v>
      </c>
      <c r="D186" s="1"/>
      <c r="E186" s="41"/>
      <c r="F186" s="41"/>
      <c r="G186" s="41"/>
      <c r="H186" s="41"/>
      <c r="I186" s="41"/>
      <c r="J186" s="41"/>
      <c r="K186" s="41"/>
      <c r="L186" s="41"/>
      <c r="M186" s="41"/>
      <c r="N186" s="41"/>
      <c r="O186" s="41"/>
      <c r="P186" s="36"/>
      <c r="Q186" s="41"/>
      <c r="R186" s="41"/>
      <c r="S186" s="41"/>
      <c r="T186" s="36"/>
      <c r="U186" s="41"/>
      <c r="V186" s="41"/>
      <c r="W186" s="41"/>
      <c r="X186" s="41"/>
      <c r="Y186" s="41"/>
      <c r="Z186" s="36"/>
      <c r="AA186" s="36"/>
      <c r="AB186" s="69"/>
      <c r="AC186" s="35"/>
      <c r="AD186" s="41"/>
      <c r="AE186" s="41"/>
      <c r="AF186" s="41"/>
      <c r="AG186" s="41"/>
      <c r="AH186" s="41"/>
      <c r="AI186" s="36"/>
      <c r="AJ186" s="41"/>
      <c r="AK186" s="41"/>
      <c r="AL186" s="41"/>
      <c r="AM186" s="41"/>
      <c r="AN186" s="41"/>
      <c r="AO186" s="36"/>
      <c r="AP186" s="41"/>
      <c r="AQ186" s="41"/>
      <c r="AR186" s="41"/>
      <c r="AS186" s="41"/>
      <c r="AT186" s="41"/>
      <c r="AU186" s="36"/>
      <c r="AV186" s="41"/>
      <c r="AW186" s="41"/>
      <c r="AX186" s="41"/>
      <c r="AY186" s="41"/>
      <c r="AZ186" s="41"/>
      <c r="BA186" s="36"/>
      <c r="BB186" s="36"/>
      <c r="BC186" s="69"/>
      <c r="BD186" s="35"/>
      <c r="BE186" s="41"/>
      <c r="BF186" s="41"/>
      <c r="BG186" s="41"/>
      <c r="BH186" s="41"/>
      <c r="BI186" s="41"/>
      <c r="BJ186" s="41"/>
      <c r="BK186" s="36"/>
      <c r="BL186" s="41"/>
      <c r="BM186" s="41"/>
      <c r="BN186" s="41"/>
      <c r="BO186" s="41"/>
      <c r="BP186" s="41"/>
      <c r="BQ186" s="36"/>
      <c r="BR186" s="41"/>
      <c r="BS186" s="41"/>
      <c r="BT186" s="41"/>
      <c r="BU186" s="41"/>
      <c r="BV186" s="41"/>
      <c r="BW186" s="36"/>
      <c r="BX186" s="41"/>
      <c r="BY186" s="36"/>
      <c r="BZ186" s="102"/>
      <c r="CA186" s="103">
        <v>-100</v>
      </c>
      <c r="CB186" s="103">
        <v>-300</v>
      </c>
      <c r="CC186" s="103">
        <v>-100.00000000000001</v>
      </c>
      <c r="CD186" s="103">
        <v>-214.00000000000003</v>
      </c>
      <c r="CE186" s="104">
        <f>SUM(BZ186:CD186)</f>
        <v>-714</v>
      </c>
      <c r="CF186" s="104">
        <f>SUM(BK186,BQ186,BW186,CE186,BY186)</f>
        <v>-714</v>
      </c>
      <c r="CG186" s="69"/>
      <c r="CH186" s="35"/>
      <c r="CI186" s="41"/>
      <c r="CJ186" s="41"/>
      <c r="CK186" s="41"/>
      <c r="CL186" s="41"/>
      <c r="CM186" s="41"/>
      <c r="CN186" s="41"/>
      <c r="CO186" s="36"/>
      <c r="CP186" s="41"/>
      <c r="CQ186" s="41"/>
      <c r="CR186" s="41"/>
      <c r="CS186" s="41"/>
      <c r="CT186" s="41"/>
      <c r="CU186" s="41"/>
      <c r="CV186" s="36"/>
      <c r="CW186" s="41"/>
      <c r="CX186" s="41"/>
      <c r="CY186" s="36"/>
      <c r="CZ186" s="41"/>
      <c r="DA186" s="36"/>
      <c r="DB186" s="102">
        <v>135.00000000000003</v>
      </c>
      <c r="DC186" s="103">
        <v>195.00000000000003</v>
      </c>
      <c r="DD186" s="103">
        <v>195.00000000000003</v>
      </c>
      <c r="DE186" s="103">
        <v>189.00000000000003</v>
      </c>
      <c r="DF186" s="104"/>
      <c r="DG186" s="104">
        <f>SUM(DB186:DF186)</f>
        <v>714.00000000000011</v>
      </c>
      <c r="DH186" s="104">
        <f>SUM(CO186,CV186,CY186,DA186,DG186)</f>
        <v>714.00000000000011</v>
      </c>
      <c r="DI186" s="69"/>
      <c r="DJ186" s="35"/>
      <c r="DK186" s="41"/>
      <c r="DL186" s="41"/>
      <c r="DM186" s="41"/>
      <c r="DN186" s="41"/>
      <c r="DO186" s="41"/>
      <c r="DP186" s="36"/>
      <c r="DQ186" s="102"/>
      <c r="DR186" s="103"/>
      <c r="DS186" s="103"/>
      <c r="DT186" s="103"/>
      <c r="DU186" s="103"/>
      <c r="DV186" s="41"/>
      <c r="DW186" s="41"/>
      <c r="DX186" s="41"/>
      <c r="DY186" s="41"/>
      <c r="DZ186" s="41"/>
      <c r="EA186" s="41"/>
      <c r="EB186" s="41"/>
      <c r="EC186" s="34">
        <f>SUM(DQ186:EB186)</f>
        <v>0</v>
      </c>
      <c r="ED186" s="34">
        <f>SUM(EC186,DP186)</f>
        <v>0</v>
      </c>
      <c r="EE186" s="123"/>
    </row>
    <row r="187" spans="1:136" s="32" customFormat="1" ht="8.25" customHeight="1" x14ac:dyDescent="0.25">
      <c r="AB187" s="71"/>
      <c r="BC187" s="71"/>
      <c r="CG187" s="71"/>
      <c r="DI187" s="71"/>
      <c r="EE187" s="71"/>
    </row>
    <row r="188" spans="1:136" s="46" customFormat="1" ht="18" customHeight="1" thickBot="1" x14ac:dyDescent="0.3">
      <c r="C188" s="60" t="s">
        <v>74</v>
      </c>
      <c r="D188" s="47"/>
      <c r="E188" s="57">
        <f t="shared" ref="E188:AA188" si="500">SUM(E150,E184)</f>
        <v>329.48339999999996</v>
      </c>
      <c r="F188" s="57">
        <f t="shared" si="500"/>
        <v>518.08656500000006</v>
      </c>
      <c r="G188" s="57">
        <f t="shared" si="500"/>
        <v>107.88534499999999</v>
      </c>
      <c r="H188" s="57">
        <f t="shared" si="500"/>
        <v>116.994879</v>
      </c>
      <c r="I188" s="57">
        <f t="shared" si="500"/>
        <v>167.20320199999998</v>
      </c>
      <c r="J188" s="57">
        <f t="shared" si="500"/>
        <v>429.73539599999992</v>
      </c>
      <c r="K188" s="57">
        <f t="shared" si="500"/>
        <v>218.10446099999999</v>
      </c>
      <c r="L188" s="57">
        <f t="shared" si="500"/>
        <v>358.39137800000003</v>
      </c>
      <c r="M188" s="57">
        <f t="shared" si="500"/>
        <v>350.92894000000001</v>
      </c>
      <c r="N188" s="57">
        <f t="shared" si="500"/>
        <v>337.88826011000003</v>
      </c>
      <c r="O188" s="57">
        <f t="shared" si="500"/>
        <v>332.64002439000001</v>
      </c>
      <c r="P188" s="58">
        <f t="shared" si="500"/>
        <v>3267.3418505</v>
      </c>
      <c r="Q188" s="57">
        <f t="shared" si="500"/>
        <v>0</v>
      </c>
      <c r="R188" s="57">
        <f t="shared" si="500"/>
        <v>0</v>
      </c>
      <c r="S188" s="57">
        <f t="shared" si="500"/>
        <v>42.900000000000006</v>
      </c>
      <c r="T188" s="58">
        <f t="shared" si="500"/>
        <v>42.900000000000006</v>
      </c>
      <c r="U188" s="57">
        <f t="shared" si="500"/>
        <v>524.72587774116073</v>
      </c>
      <c r="V188" s="57">
        <f t="shared" si="500"/>
        <v>428.24976240046055</v>
      </c>
      <c r="W188" s="57">
        <f t="shared" si="500"/>
        <v>272.62597155160734</v>
      </c>
      <c r="X188" s="57">
        <f t="shared" si="500"/>
        <v>330.01227863184613</v>
      </c>
      <c r="Y188" s="57">
        <f t="shared" si="500"/>
        <v>319.98572590179219</v>
      </c>
      <c r="Z188" s="58">
        <f t="shared" si="500"/>
        <v>1875.5996162268673</v>
      </c>
      <c r="AA188" s="82">
        <f t="shared" si="500"/>
        <v>5185.8414667268671</v>
      </c>
      <c r="AB188" s="83">
        <f>IF(AA188=0,"",AA188/$AA$188)</f>
        <v>1</v>
      </c>
      <c r="AC188" s="64"/>
      <c r="AD188" s="57">
        <f t="shared" ref="AD188:BB188" si="501">SUM(AD150,AD184)</f>
        <v>738.58597755999995</v>
      </c>
      <c r="AE188" s="57">
        <f t="shared" si="501"/>
        <v>885.78717552085004</v>
      </c>
      <c r="AF188" s="57">
        <f t="shared" si="501"/>
        <v>1274.81449049</v>
      </c>
      <c r="AG188" s="57">
        <f t="shared" si="501"/>
        <v>1127.3375653905355</v>
      </c>
      <c r="AH188" s="57">
        <f t="shared" si="501"/>
        <v>1234.9928002519418</v>
      </c>
      <c r="AI188" s="58">
        <f t="shared" si="501"/>
        <v>5261.5180092133269</v>
      </c>
      <c r="AJ188" s="57">
        <f t="shared" si="501"/>
        <v>59.951500899999992</v>
      </c>
      <c r="AK188" s="57">
        <f t="shared" si="501"/>
        <v>22.464762128650001</v>
      </c>
      <c r="AL188" s="57">
        <f t="shared" si="501"/>
        <v>32.509569110000001</v>
      </c>
      <c r="AM188" s="57">
        <f t="shared" si="501"/>
        <v>53.769029815349995</v>
      </c>
      <c r="AN188" s="57">
        <f t="shared" si="501"/>
        <v>40.121577154649998</v>
      </c>
      <c r="AO188" s="58">
        <f t="shared" si="501"/>
        <v>208.81643910865</v>
      </c>
      <c r="AP188" s="57">
        <f t="shared" si="501"/>
        <v>128.19999999999999</v>
      </c>
      <c r="AQ188" s="57">
        <f t="shared" si="501"/>
        <v>223.5</v>
      </c>
      <c r="AR188" s="57">
        <f t="shared" si="501"/>
        <v>214.4</v>
      </c>
      <c r="AS188" s="57">
        <f t="shared" si="501"/>
        <v>237.69999999999993</v>
      </c>
      <c r="AT188" s="57">
        <f t="shared" si="501"/>
        <v>122.94275000000016</v>
      </c>
      <c r="AU188" s="58">
        <f t="shared" si="501"/>
        <v>926.74275000000023</v>
      </c>
      <c r="AV188" s="57">
        <f t="shared" si="501"/>
        <v>300.00000000000006</v>
      </c>
      <c r="AW188" s="57">
        <f t="shared" si="501"/>
        <v>100</v>
      </c>
      <c r="AX188" s="57">
        <f t="shared" si="501"/>
        <v>200</v>
      </c>
      <c r="AY188" s="57">
        <f t="shared" si="501"/>
        <v>0</v>
      </c>
      <c r="AZ188" s="57">
        <f t="shared" si="501"/>
        <v>0</v>
      </c>
      <c r="BA188" s="58">
        <f t="shared" si="501"/>
        <v>600.00000000000011</v>
      </c>
      <c r="BB188" s="82">
        <f t="shared" si="501"/>
        <v>6997.0771983219784</v>
      </c>
      <c r="BC188" s="83">
        <f>IF(BB188=0,"",BB188/$BB$188)</f>
        <v>1</v>
      </c>
      <c r="BD188" s="64"/>
      <c r="BE188" s="57">
        <f t="shared" ref="BE188:BY188" si="502">SUM(BE150,BE184)</f>
        <v>1434.8821916723296</v>
      </c>
      <c r="BF188" s="57">
        <f t="shared" si="502"/>
        <v>1430.0700629868652</v>
      </c>
      <c r="BG188" s="57">
        <f t="shared" si="502"/>
        <v>1461.9530082064878</v>
      </c>
      <c r="BH188" s="57">
        <f t="shared" si="502"/>
        <v>1585.2610174827323</v>
      </c>
      <c r="BI188" s="57">
        <f t="shared" si="502"/>
        <v>1556.927276015816</v>
      </c>
      <c r="BJ188" s="57">
        <f t="shared" si="502"/>
        <v>0</v>
      </c>
      <c r="BK188" s="58">
        <f t="shared" si="502"/>
        <v>7469.0935563642306</v>
      </c>
      <c r="BL188" s="57">
        <f t="shared" si="502"/>
        <v>33.616001350000005</v>
      </c>
      <c r="BM188" s="57">
        <f t="shared" si="502"/>
        <v>40.821280062680017</v>
      </c>
      <c r="BN188" s="57">
        <f t="shared" si="502"/>
        <v>28.869138182888886</v>
      </c>
      <c r="BO188" s="57">
        <f t="shared" si="502"/>
        <v>31.445991819999996</v>
      </c>
      <c r="BP188" s="57">
        <f t="shared" si="502"/>
        <v>28.579021934431111</v>
      </c>
      <c r="BQ188" s="58">
        <f t="shared" si="502"/>
        <v>163.33143335000003</v>
      </c>
      <c r="BR188" s="57">
        <f t="shared" si="502"/>
        <v>103.06419910480673</v>
      </c>
      <c r="BS188" s="57">
        <f t="shared" si="502"/>
        <v>38.793050895192906</v>
      </c>
      <c r="BT188" s="57">
        <f t="shared" si="502"/>
        <v>56.542499999999997</v>
      </c>
      <c r="BU188" s="57">
        <f t="shared" si="502"/>
        <v>69.45750000000001</v>
      </c>
      <c r="BV188" s="57">
        <f t="shared" si="502"/>
        <v>74.999999999999986</v>
      </c>
      <c r="BW188" s="58">
        <f t="shared" si="502"/>
        <v>342.85724999999962</v>
      </c>
      <c r="BX188" s="57">
        <f t="shared" si="502"/>
        <v>1608.6222500000003</v>
      </c>
      <c r="BY188" s="58">
        <f t="shared" si="502"/>
        <v>1608.6222500000003</v>
      </c>
      <c r="BZ188" s="57">
        <f t="shared" ref="BZ188:CF188" si="503">SUM(BZ150,BZ184,BZ186)</f>
        <v>99.999999999999972</v>
      </c>
      <c r="CA188" s="57">
        <f t="shared" si="503"/>
        <v>0</v>
      </c>
      <c r="CB188" s="57">
        <f t="shared" si="503"/>
        <v>50.000000000000057</v>
      </c>
      <c r="CC188" s="57">
        <f t="shared" si="503"/>
        <v>250.00000000000011</v>
      </c>
      <c r="CD188" s="57">
        <f t="shared" si="503"/>
        <v>200.00000000000043</v>
      </c>
      <c r="CE188" s="58">
        <f t="shared" si="503"/>
        <v>600.00000000000068</v>
      </c>
      <c r="CF188" s="82">
        <f t="shared" si="503"/>
        <v>10183.90448971423</v>
      </c>
      <c r="CG188" s="83">
        <f>IF(CF188=0,"",CF188/$CF$188)</f>
        <v>1</v>
      </c>
      <c r="CH188" s="64"/>
      <c r="CI188" s="57">
        <f t="shared" ref="CI188:DA188" si="504">SUM(CI150,CI184)</f>
        <v>689.67996615642835</v>
      </c>
      <c r="CJ188" s="57">
        <f t="shared" si="504"/>
        <v>688.27239500002247</v>
      </c>
      <c r="CK188" s="57">
        <f t="shared" si="504"/>
        <v>694.476</v>
      </c>
      <c r="CL188" s="57">
        <f t="shared" si="504"/>
        <v>403</v>
      </c>
      <c r="CM188" s="57">
        <f t="shared" si="504"/>
        <v>403</v>
      </c>
      <c r="CN188" s="57">
        <f t="shared" si="504"/>
        <v>4490.793214189378</v>
      </c>
      <c r="CO188" s="58">
        <f t="shared" si="504"/>
        <v>7369.2215753458286</v>
      </c>
      <c r="CP188" s="57">
        <f t="shared" si="504"/>
        <v>19.12</v>
      </c>
      <c r="CQ188" s="57">
        <f t="shared" si="504"/>
        <v>10.25</v>
      </c>
      <c r="CR188" s="57">
        <f t="shared" si="504"/>
        <v>10.25</v>
      </c>
      <c r="CS188" s="57">
        <f t="shared" si="504"/>
        <v>10.25</v>
      </c>
      <c r="CT188" s="57">
        <f t="shared" si="504"/>
        <v>10.25</v>
      </c>
      <c r="CU188" s="57">
        <f t="shared" si="504"/>
        <v>101.19459999999999</v>
      </c>
      <c r="CV188" s="58">
        <f t="shared" si="504"/>
        <v>161.31459999999998</v>
      </c>
      <c r="CW188" s="57">
        <f t="shared" si="504"/>
        <v>397.08624999999995</v>
      </c>
      <c r="CX188" s="57">
        <f t="shared" si="504"/>
        <v>8.2899999999999991</v>
      </c>
      <c r="CY188" s="58">
        <f t="shared" si="504"/>
        <v>405.37624999999997</v>
      </c>
      <c r="CZ188" s="57">
        <f t="shared" si="504"/>
        <v>37.688315367083803</v>
      </c>
      <c r="DA188" s="58">
        <f t="shared" si="504"/>
        <v>37.688315367083803</v>
      </c>
      <c r="DB188" s="57">
        <f t="shared" ref="DB188:DH188" si="505">SUM(DB150,DB184,DB186)</f>
        <v>434.4</v>
      </c>
      <c r="DC188" s="57">
        <f t="shared" si="505"/>
        <v>434.4</v>
      </c>
      <c r="DD188" s="57">
        <f t="shared" si="505"/>
        <v>434.4</v>
      </c>
      <c r="DE188" s="57">
        <f t="shared" si="505"/>
        <v>434.4</v>
      </c>
      <c r="DF188" s="57">
        <f t="shared" si="505"/>
        <v>434.4</v>
      </c>
      <c r="DG188" s="58">
        <f t="shared" si="505"/>
        <v>2172</v>
      </c>
      <c r="DH188" s="82">
        <f t="shared" si="505"/>
        <v>10145.600740712913</v>
      </c>
      <c r="DI188" s="83">
        <f>IF(DH188=0,"",DH188/$DH$188)</f>
        <v>1</v>
      </c>
      <c r="DJ188" s="64"/>
      <c r="DK188" s="57">
        <f t="shared" ref="DK188:DP188" si="506">SUM(DK150,DK184)</f>
        <v>0</v>
      </c>
      <c r="DL188" s="57">
        <f t="shared" si="506"/>
        <v>0</v>
      </c>
      <c r="DM188" s="57">
        <f t="shared" si="506"/>
        <v>0</v>
      </c>
      <c r="DN188" s="57">
        <f t="shared" si="506"/>
        <v>0</v>
      </c>
      <c r="DO188" s="57">
        <f t="shared" si="506"/>
        <v>0</v>
      </c>
      <c r="DP188" s="58">
        <f t="shared" si="506"/>
        <v>0</v>
      </c>
      <c r="DQ188" s="57">
        <f t="shared" ref="DQ188:ED188" si="507">SUM(DQ150,DQ184,DQ186)</f>
        <v>34.999983968810405</v>
      </c>
      <c r="DR188" s="57">
        <f t="shared" si="507"/>
        <v>0</v>
      </c>
      <c r="DS188" s="57">
        <f t="shared" si="507"/>
        <v>0</v>
      </c>
      <c r="DT188" s="57">
        <f t="shared" si="507"/>
        <v>4.9999982786934396</v>
      </c>
      <c r="DU188" s="57">
        <f t="shared" si="507"/>
        <v>0</v>
      </c>
      <c r="DV188" s="57">
        <f t="shared" si="507"/>
        <v>0</v>
      </c>
      <c r="DW188" s="57">
        <f t="shared" si="507"/>
        <v>0</v>
      </c>
      <c r="DX188" s="57">
        <f t="shared" si="507"/>
        <v>0</v>
      </c>
      <c r="DY188" s="57">
        <f t="shared" si="507"/>
        <v>0</v>
      </c>
      <c r="DZ188" s="57">
        <f t="shared" si="507"/>
        <v>0</v>
      </c>
      <c r="EA188" s="57">
        <f t="shared" si="507"/>
        <v>0</v>
      </c>
      <c r="EB188" s="57">
        <f t="shared" si="507"/>
        <v>0</v>
      </c>
      <c r="EC188" s="58">
        <f t="shared" si="507"/>
        <v>39.999982247503837</v>
      </c>
      <c r="ED188" s="82">
        <f t="shared" si="507"/>
        <v>39.999982247503837</v>
      </c>
      <c r="EE188" s="83">
        <f>IF(ED188=0,"",ED188/$ED$188)</f>
        <v>1</v>
      </c>
    </row>
    <row r="189" spans="1:136" s="32" customFormat="1" ht="16.5" customHeight="1" x14ac:dyDescent="0.25">
      <c r="B189" s="1"/>
      <c r="C189" s="99"/>
      <c r="D189" s="1"/>
      <c r="BR189"/>
      <c r="BS189"/>
      <c r="BT189"/>
      <c r="BU189"/>
      <c r="BV189"/>
      <c r="BZ189" s="112"/>
      <c r="CA189" s="112"/>
      <c r="CB189" s="112"/>
      <c r="CC189" s="112"/>
      <c r="CD189" s="112"/>
      <c r="CE189" s="112"/>
      <c r="CF189" s="112"/>
      <c r="CG189" s="112"/>
      <c r="CH189" s="112"/>
    </row>
    <row r="190" spans="1:136" s="32" customFormat="1" ht="22.5" customHeight="1" x14ac:dyDescent="0.25">
      <c r="B190" s="1"/>
      <c r="C190" s="148" t="s">
        <v>164</v>
      </c>
      <c r="D190" s="1"/>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c r="AU190" s="112"/>
      <c r="AV190" s="112"/>
      <c r="AW190" s="112"/>
      <c r="AX190" s="112"/>
      <c r="AY190" s="112"/>
      <c r="AZ190" s="112"/>
      <c r="BA190" s="112"/>
      <c r="BB190" s="112"/>
      <c r="BC190" s="112"/>
      <c r="BD190" s="112"/>
      <c r="BE190" s="112"/>
      <c r="BF190" s="112"/>
      <c r="BG190" s="112"/>
      <c r="BH190" s="112"/>
      <c r="BI190" s="112"/>
      <c r="BJ190" s="112"/>
      <c r="BK190" s="112"/>
      <c r="BL190" s="112"/>
      <c r="BM190" s="112"/>
      <c r="BN190" s="112"/>
      <c r="BO190" s="112"/>
      <c r="BP190" s="112"/>
      <c r="BQ190" s="112"/>
      <c r="BR190"/>
      <c r="BS190"/>
      <c r="BT190"/>
      <c r="BU190"/>
      <c r="BV190"/>
      <c r="BW190" s="112"/>
      <c r="BX190" s="112"/>
      <c r="BY190" s="112"/>
      <c r="BZ190" s="112"/>
      <c r="CA190" s="112"/>
      <c r="CB190" s="112"/>
      <c r="CE190" s="112"/>
      <c r="CF190" s="112"/>
      <c r="CG190" s="112"/>
      <c r="CH190" s="112"/>
      <c r="CI190" s="112"/>
      <c r="CJ190" s="112"/>
      <c r="CK190" s="112"/>
      <c r="CL190" s="112"/>
      <c r="CM190" s="112"/>
      <c r="CN190" s="112"/>
      <c r="CO190" s="112"/>
      <c r="CP190" s="112"/>
      <c r="CQ190" s="112"/>
      <c r="CR190" s="112"/>
      <c r="CS190" s="112"/>
      <c r="CT190" s="112"/>
      <c r="CU190" s="112"/>
      <c r="CV190" s="112"/>
      <c r="CW190" s="112"/>
      <c r="CX190" s="112"/>
      <c r="CY190" s="112"/>
      <c r="CZ190" s="112"/>
      <c r="DA190" s="112"/>
      <c r="DB190"/>
      <c r="DC190"/>
      <c r="DD190"/>
      <c r="DE190"/>
      <c r="DF190"/>
      <c r="DG190"/>
      <c r="DH190" s="112"/>
      <c r="DI190" s="112"/>
      <c r="DJ190" s="112"/>
      <c r="DK190" s="112"/>
      <c r="DL190" s="112"/>
      <c r="DM190" s="112"/>
      <c r="DN190" s="112"/>
      <c r="DO190" s="112"/>
      <c r="DP190" s="112"/>
      <c r="DQ190" s="112"/>
      <c r="DR190" s="112"/>
      <c r="DS190" s="112"/>
      <c r="DT190" s="112"/>
      <c r="DU190" s="112"/>
      <c r="DV190" s="112"/>
      <c r="DW190" s="112"/>
      <c r="DX190" s="112"/>
      <c r="DY190" s="112"/>
      <c r="DZ190" s="112"/>
      <c r="EA190" s="112"/>
      <c r="EB190" s="112"/>
      <c r="EC190" s="112"/>
      <c r="ED190" s="112"/>
      <c r="EE190" s="112"/>
    </row>
    <row r="191" spans="1:136" s="32" customFormat="1" ht="22.5" customHeight="1" x14ac:dyDescent="0.25">
      <c r="B191" s="1"/>
      <c r="C191" s="147" t="s">
        <v>35</v>
      </c>
      <c r="D191" s="1"/>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c r="AU191" s="112"/>
      <c r="AV191" s="112"/>
      <c r="AW191" s="112"/>
      <c r="AX191" s="112"/>
      <c r="AY191" s="112"/>
      <c r="AZ191" s="112"/>
      <c r="BA191" s="112"/>
      <c r="BB191" s="112"/>
      <c r="BC191" s="112"/>
      <c r="BD191" s="112"/>
      <c r="BE191" s="112"/>
      <c r="BF191" s="112"/>
      <c r="BG191" s="112"/>
      <c r="BH191" s="112"/>
      <c r="BI191" s="112"/>
      <c r="BJ191" s="112"/>
      <c r="BK191" s="112"/>
      <c r="BL191" s="112"/>
      <c r="BM191" s="112"/>
      <c r="BN191" s="112"/>
      <c r="BO191" s="112"/>
      <c r="BP191" s="112"/>
      <c r="BQ191" s="112"/>
      <c r="BR191" s="112"/>
      <c r="BS191" s="112"/>
      <c r="BT191" s="112"/>
      <c r="BU191" s="112"/>
      <c r="BV191" s="112"/>
      <c r="BW191" s="112"/>
      <c r="BX191" s="112"/>
      <c r="BY191" s="112"/>
      <c r="BZ191" s="41"/>
      <c r="CA191" s="41"/>
      <c r="CB191" s="41"/>
      <c r="CC191" s="41">
        <v>65.699982449999993</v>
      </c>
      <c r="CD191" s="41">
        <v>200.36460761999999</v>
      </c>
      <c r="CE191" s="104">
        <f t="shared" ref="CE191:CE192" si="508">SUM(BZ191:CD191)</f>
        <v>266.06459007000001</v>
      </c>
      <c r="CF191" s="112"/>
      <c r="CG191" s="112"/>
      <c r="CH191" s="112"/>
      <c r="CI191" s="112"/>
      <c r="CJ191" s="112"/>
      <c r="CK191" s="112"/>
      <c r="CL191" s="112"/>
      <c r="CM191" s="112"/>
      <c r="CN191" s="112"/>
      <c r="CO191" s="112"/>
      <c r="CP191" s="112"/>
      <c r="CQ191" s="112"/>
      <c r="CR191" s="112"/>
      <c r="CS191" s="112"/>
      <c r="CT191" s="112"/>
      <c r="CU191" s="112"/>
      <c r="CV191" s="112"/>
      <c r="CW191" s="112"/>
      <c r="CX191" s="112"/>
      <c r="CY191" s="112"/>
      <c r="CZ191" s="112"/>
      <c r="DA191" s="112"/>
      <c r="DB191"/>
      <c r="DC191"/>
      <c r="DD191"/>
      <c r="DE191"/>
      <c r="DF191"/>
      <c r="DG191"/>
      <c r="DH191" s="112"/>
      <c r="DI191" s="112"/>
      <c r="DJ191" s="112"/>
      <c r="DK191" s="112"/>
      <c r="DL191" s="112"/>
      <c r="DM191" s="112"/>
      <c r="DN191" s="112"/>
      <c r="DO191" s="112"/>
      <c r="DP191" s="112"/>
      <c r="DQ191" s="112"/>
      <c r="DR191" s="112"/>
      <c r="DS191" s="112"/>
      <c r="DT191" s="112"/>
      <c r="DU191" s="112"/>
      <c r="DV191" s="112"/>
      <c r="DW191" s="112"/>
      <c r="DX191" s="112"/>
      <c r="DY191" s="112"/>
      <c r="DZ191" s="112"/>
      <c r="EA191" s="112"/>
      <c r="EB191" s="112"/>
      <c r="EC191" s="112"/>
      <c r="ED191" s="112"/>
      <c r="EE191" s="112"/>
    </row>
    <row r="192" spans="1:136" s="32" customFormat="1" ht="22.5" customHeight="1" thickBot="1" x14ac:dyDescent="0.3">
      <c r="B192" s="1"/>
      <c r="C192" s="61" t="s">
        <v>163</v>
      </c>
      <c r="D192" s="1"/>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c r="AU192" s="112"/>
      <c r="AV192" s="112"/>
      <c r="AW192" s="112"/>
      <c r="AX192" s="112"/>
      <c r="AY192" s="112"/>
      <c r="AZ192" s="112"/>
      <c r="BA192" s="112"/>
      <c r="BB192" s="112"/>
      <c r="BC192" s="112"/>
      <c r="BD192" s="112"/>
      <c r="BE192" s="112"/>
      <c r="BF192" s="112"/>
      <c r="BG192" s="112"/>
      <c r="BH192" s="112"/>
      <c r="BI192" s="112"/>
      <c r="BJ192" s="112"/>
      <c r="BK192" s="112"/>
      <c r="BL192" s="112"/>
      <c r="BM192" s="112"/>
      <c r="BN192" s="112"/>
      <c r="BO192" s="112"/>
      <c r="BP192" s="112"/>
      <c r="BQ192" s="112"/>
      <c r="BR192" s="112"/>
      <c r="BS192" s="112"/>
      <c r="BT192" s="112"/>
      <c r="BU192" s="112"/>
      <c r="BV192" s="112"/>
      <c r="BW192" s="112"/>
      <c r="BX192" s="112"/>
      <c r="BY192" s="112"/>
      <c r="BZ192" s="57"/>
      <c r="CA192" s="57"/>
      <c r="CB192" s="57"/>
      <c r="CC192" s="57">
        <f>SUM(CC191)</f>
        <v>65.699982449999993</v>
      </c>
      <c r="CD192" s="57">
        <f>SUM(CD191)</f>
        <v>200.36460761999999</v>
      </c>
      <c r="CE192" s="149">
        <f t="shared" si="508"/>
        <v>266.06459007000001</v>
      </c>
      <c r="CF192" s="112"/>
      <c r="CG192" s="112"/>
      <c r="CH192" s="112"/>
      <c r="CI192" s="112"/>
      <c r="CJ192" s="112"/>
      <c r="CK192" s="112"/>
      <c r="CL192" s="112"/>
      <c r="CM192" s="112"/>
      <c r="CN192" s="112"/>
      <c r="CO192" s="112"/>
      <c r="CP192" s="112"/>
      <c r="CQ192" s="112"/>
      <c r="CR192" s="112"/>
      <c r="CS192" s="112"/>
      <c r="CT192" s="112"/>
      <c r="CU192" s="112"/>
      <c r="CV192" s="112"/>
      <c r="CW192" s="112"/>
      <c r="CX192" s="112"/>
      <c r="CY192" s="112"/>
      <c r="CZ192" s="112"/>
      <c r="DA192" s="112"/>
      <c r="DB192"/>
      <c r="DC192"/>
      <c r="DD192"/>
      <c r="DE192"/>
      <c r="DF192"/>
      <c r="DG192"/>
      <c r="DH192" s="112"/>
      <c r="DI192" s="112"/>
      <c r="DJ192" s="112"/>
      <c r="DK192" s="112"/>
      <c r="DL192" s="112"/>
      <c r="DM192" s="112"/>
      <c r="DN192" s="112"/>
      <c r="DO192" s="112"/>
      <c r="DP192" s="112"/>
      <c r="DQ192" s="112"/>
      <c r="DR192" s="112"/>
      <c r="DS192" s="112"/>
      <c r="DT192" s="112"/>
      <c r="DU192" s="112"/>
      <c r="DV192" s="112"/>
      <c r="DW192" s="112"/>
      <c r="DX192" s="112"/>
      <c r="DY192" s="112"/>
      <c r="DZ192" s="112"/>
      <c r="EA192" s="112"/>
      <c r="EB192" s="112"/>
      <c r="EC192" s="112"/>
      <c r="ED192" s="112"/>
      <c r="EE192" s="112"/>
    </row>
    <row r="193" spans="1:136" s="32" customFormat="1" ht="10.5" customHeight="1" x14ac:dyDescent="0.25">
      <c r="B193" s="1"/>
      <c r="C193" s="99"/>
      <c r="D193" s="1"/>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c r="AU193" s="112"/>
      <c r="AV193" s="112"/>
      <c r="AW193" s="112"/>
      <c r="AX193" s="112"/>
      <c r="AY193" s="112"/>
      <c r="AZ193" s="112"/>
      <c r="BA193" s="112"/>
      <c r="BB193" s="112"/>
      <c r="BC193" s="112"/>
      <c r="BD193" s="112"/>
      <c r="BE193" s="112"/>
      <c r="BF193" s="112"/>
      <c r="BG193" s="112"/>
      <c r="BH193" s="112"/>
      <c r="BI193" s="112"/>
      <c r="BJ193" s="112"/>
      <c r="BK193" s="112"/>
      <c r="BL193" s="112"/>
      <c r="BM193" s="112"/>
      <c r="BN193" s="112"/>
      <c r="BO193" s="112"/>
      <c r="BP193" s="112"/>
      <c r="BQ193" s="112"/>
      <c r="BR193" s="112"/>
      <c r="BS193" s="112"/>
      <c r="BT193" s="112"/>
      <c r="BU193" s="112"/>
      <c r="BV193" s="112"/>
      <c r="BW193" s="112"/>
      <c r="BX193" s="112"/>
      <c r="BY193" s="112"/>
      <c r="BZ193" s="112"/>
      <c r="CA193" s="112"/>
      <c r="CB193" s="112"/>
      <c r="CC193" s="112"/>
      <c r="CD193" s="112"/>
      <c r="CE193" s="112"/>
      <c r="CF193" s="112"/>
      <c r="CG193" s="112"/>
      <c r="CH193" s="112"/>
      <c r="CI193" s="112"/>
      <c r="CJ193" s="112"/>
      <c r="CK193" s="112"/>
      <c r="CL193" s="112"/>
      <c r="CM193" s="112"/>
      <c r="CN193" s="112"/>
      <c r="CO193" s="112"/>
      <c r="CP193" s="112"/>
      <c r="CQ193" s="112"/>
      <c r="CR193" s="112"/>
      <c r="CS193" s="112"/>
      <c r="CT193" s="112"/>
      <c r="CU193" s="112"/>
      <c r="CV193" s="112"/>
      <c r="CW193" s="112"/>
      <c r="CX193" s="112"/>
      <c r="CY193" s="112"/>
      <c r="CZ193" s="112"/>
      <c r="DA193" s="112"/>
      <c r="DB193"/>
      <c r="DC193"/>
      <c r="DD193"/>
      <c r="DE193"/>
      <c r="DF193"/>
      <c r="DG193"/>
      <c r="DH193" s="112"/>
      <c r="DI193" s="112"/>
      <c r="DJ193" s="112"/>
      <c r="DK193" s="112"/>
      <c r="DL193" s="112"/>
      <c r="DM193" s="112"/>
      <c r="DN193" s="112"/>
      <c r="DO193" s="112"/>
      <c r="DP193" s="112"/>
      <c r="DQ193" s="112"/>
      <c r="DR193" s="112"/>
      <c r="DS193" s="112"/>
      <c r="DT193" s="112"/>
      <c r="DU193" s="112"/>
      <c r="DV193" s="112"/>
      <c r="DW193" s="112"/>
      <c r="DX193" s="112"/>
      <c r="DY193" s="112"/>
      <c r="DZ193" s="112"/>
      <c r="EA193" s="112"/>
      <c r="EB193" s="112"/>
      <c r="EC193" s="112"/>
      <c r="ED193" s="112"/>
      <c r="EE193" s="112"/>
    </row>
    <row r="194" spans="1:136" s="32" customFormat="1" ht="22.5" customHeight="1" thickBot="1" x14ac:dyDescent="0.3">
      <c r="B194" s="1"/>
      <c r="C194" s="60" t="s">
        <v>165</v>
      </c>
      <c r="D194" s="1"/>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c r="AO194" s="112"/>
      <c r="AP194" s="112"/>
      <c r="AQ194" s="112"/>
      <c r="AR194" s="112"/>
      <c r="AS194" s="112"/>
      <c r="AT194" s="112"/>
      <c r="AU194" s="112"/>
      <c r="AV194" s="112"/>
      <c r="AW194" s="112"/>
      <c r="AX194" s="112"/>
      <c r="AY194" s="112"/>
      <c r="AZ194" s="112"/>
      <c r="BA194" s="112"/>
      <c r="BB194" s="112"/>
      <c r="BC194" s="112"/>
      <c r="BD194" s="112"/>
      <c r="BE194" s="112"/>
      <c r="BF194" s="112"/>
      <c r="BG194" s="112"/>
      <c r="BH194" s="112"/>
      <c r="BI194" s="112"/>
      <c r="BJ194" s="112"/>
      <c r="BK194" s="112"/>
      <c r="BL194" s="112"/>
      <c r="BM194" s="112"/>
      <c r="BN194" s="112"/>
      <c r="BO194" s="112"/>
      <c r="BP194" s="112"/>
      <c r="BQ194" s="112"/>
      <c r="BR194" s="112"/>
      <c r="BS194" s="112"/>
      <c r="BT194" s="112"/>
      <c r="BU194" s="112"/>
      <c r="BV194" s="112"/>
      <c r="BW194" s="112"/>
      <c r="BX194" s="112"/>
      <c r="BY194" s="112"/>
      <c r="BZ194" s="57">
        <f>SUM(BZ192,BZ188)</f>
        <v>99.999999999999972</v>
      </c>
      <c r="CA194" s="57">
        <f>SUM(CA192,CA188)</f>
        <v>0</v>
      </c>
      <c r="CB194" s="57">
        <f>SUM(CB192,CB188)</f>
        <v>50.000000000000057</v>
      </c>
      <c r="CC194" s="57">
        <f>SUM(CC192,CC188)</f>
        <v>315.69998245000011</v>
      </c>
      <c r="CD194" s="57">
        <f>SUM(CD192,CD188)</f>
        <v>400.36460762000041</v>
      </c>
      <c r="CE194" s="58">
        <f>SUM(BZ194:CD194)</f>
        <v>866.06459007000058</v>
      </c>
      <c r="CF194" s="82">
        <f>SUM(CF188,CE192)</f>
        <v>10449.96907978423</v>
      </c>
      <c r="CG194" s="112"/>
      <c r="CH194" s="112"/>
      <c r="CI194" s="112"/>
      <c r="CJ194" s="112"/>
      <c r="CK194" s="112"/>
      <c r="CL194" s="112"/>
      <c r="CM194" s="112"/>
      <c r="CN194" s="112"/>
      <c r="CO194" s="112"/>
      <c r="CP194" s="112"/>
      <c r="CQ194" s="112"/>
      <c r="CR194" s="112"/>
      <c r="CS194" s="112"/>
      <c r="CT194" s="112"/>
      <c r="CU194" s="112"/>
      <c r="CV194" s="112"/>
      <c r="CW194" s="112"/>
      <c r="CX194" s="112"/>
      <c r="CY194" s="112"/>
      <c r="CZ194" s="112"/>
      <c r="DA194" s="112"/>
      <c r="DB194"/>
      <c r="DC194"/>
      <c r="DD194"/>
      <c r="DE194"/>
      <c r="DF194"/>
      <c r="DG194"/>
      <c r="DH194" s="112"/>
      <c r="DI194" s="112"/>
      <c r="DJ194" s="112"/>
      <c r="DK194" s="112"/>
      <c r="DL194" s="112"/>
      <c r="DM194" s="112"/>
      <c r="DN194" s="112"/>
      <c r="DO194" s="112"/>
      <c r="DP194" s="112"/>
      <c r="DQ194" s="112"/>
      <c r="DR194" s="112"/>
      <c r="DS194" s="112"/>
      <c r="DT194" s="112"/>
      <c r="DU194" s="112"/>
      <c r="DV194" s="112"/>
      <c r="DW194" s="112"/>
      <c r="DX194" s="112"/>
      <c r="DY194" s="112"/>
      <c r="DZ194" s="112"/>
      <c r="EA194" s="112"/>
      <c r="EB194" s="112"/>
      <c r="EC194" s="112"/>
      <c r="ED194" s="112"/>
      <c r="EE194" s="112"/>
    </row>
    <row r="195" spans="1:136" ht="22.5" customHeight="1" x14ac:dyDescent="0.25">
      <c r="A195"/>
      <c r="B195"/>
      <c r="D195"/>
      <c r="P195"/>
      <c r="Q195"/>
      <c r="U195"/>
      <c r="AA195"/>
      <c r="AB195"/>
      <c r="AC195"/>
      <c r="AD195"/>
      <c r="AJ195"/>
      <c r="AP195"/>
      <c r="AV195"/>
      <c r="BB195"/>
      <c r="BC195"/>
      <c r="BD195"/>
      <c r="BE195"/>
      <c r="BH195"/>
      <c r="BI195"/>
      <c r="BJ195"/>
      <c r="BK195"/>
      <c r="BN195"/>
      <c r="BO195"/>
      <c r="BP195"/>
      <c r="BX195"/>
      <c r="BY195"/>
      <c r="BZ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EE195"/>
    </row>
    <row r="196" spans="1:136" s="32" customFormat="1" ht="18.75" customHeight="1" x14ac:dyDescent="0.25">
      <c r="B196" s="1"/>
      <c r="C196" s="84" t="s">
        <v>75</v>
      </c>
      <c r="D196" s="1"/>
      <c r="E196" s="108"/>
      <c r="F196" s="108"/>
      <c r="G196" s="108"/>
      <c r="H196" s="108"/>
      <c r="I196" s="108"/>
      <c r="J196" s="108"/>
      <c r="K196" s="108"/>
      <c r="L196" s="108"/>
      <c r="M196" s="108"/>
      <c r="N196" s="108"/>
      <c r="O196" s="108"/>
      <c r="P196" s="112"/>
      <c r="Q196" s="108"/>
      <c r="R196" s="108"/>
      <c r="S196" s="108"/>
      <c r="T196" s="112"/>
      <c r="U196" s="108"/>
      <c r="V196" s="108"/>
      <c r="W196" s="108"/>
      <c r="X196" s="108"/>
      <c r="Y196" s="108"/>
      <c r="Z196" s="112"/>
      <c r="AA196" s="112"/>
      <c r="AB196" s="112"/>
      <c r="AC196" s="112"/>
      <c r="AD196" s="108"/>
      <c r="AE196" s="108"/>
      <c r="AF196" s="108"/>
      <c r="AG196" s="108"/>
      <c r="AH196" s="108"/>
      <c r="AI196" s="112"/>
      <c r="AJ196" s="108"/>
      <c r="AK196" s="108"/>
      <c r="AL196" s="108"/>
      <c r="AM196" s="108"/>
      <c r="AN196" s="108"/>
      <c r="AO196" s="112"/>
      <c r="AP196" s="108"/>
      <c r="AQ196" s="108"/>
      <c r="AR196" s="108"/>
      <c r="AS196" s="108"/>
      <c r="AT196" s="108"/>
      <c r="AU196" s="112"/>
      <c r="AV196" s="108"/>
      <c r="AW196" s="108"/>
      <c r="AX196" s="108"/>
      <c r="AY196" s="108"/>
      <c r="AZ196" s="108"/>
      <c r="BA196" s="112"/>
      <c r="BB196" s="112"/>
      <c r="BC196" s="112"/>
      <c r="BD196" s="112"/>
      <c r="BE196" s="108"/>
      <c r="BF196" s="108"/>
      <c r="BG196" s="108"/>
      <c r="BH196" s="108"/>
      <c r="BI196" s="108"/>
      <c r="BJ196" s="108"/>
      <c r="BK196" s="112"/>
      <c r="BL196" s="108"/>
      <c r="BM196" s="108"/>
      <c r="BN196" s="108"/>
      <c r="BO196" s="108"/>
      <c r="BP196" s="108"/>
      <c r="BQ196" s="108"/>
      <c r="BR196" s="108"/>
      <c r="BS196" s="108"/>
      <c r="BT196" s="108"/>
      <c r="BU196" s="108"/>
      <c r="BV196" s="108"/>
      <c r="BW196" s="112"/>
      <c r="BX196" s="108"/>
      <c r="BY196" s="112"/>
      <c r="CE196" s="112"/>
      <c r="CF196" s="112"/>
      <c r="CG196" s="112"/>
      <c r="CH196" s="112"/>
      <c r="CI196" s="108"/>
      <c r="CJ196" s="108"/>
      <c r="CK196" s="108"/>
      <c r="CL196" s="108"/>
      <c r="CM196" s="108"/>
      <c r="CN196" s="108"/>
      <c r="CO196" s="112"/>
      <c r="CP196" s="108"/>
      <c r="CQ196" s="108"/>
      <c r="CR196" s="108"/>
      <c r="CS196" s="108"/>
      <c r="CT196" s="108"/>
      <c r="CU196" s="108"/>
      <c r="CV196" s="112"/>
      <c r="CW196" s="108"/>
      <c r="CX196" s="108"/>
      <c r="CY196" s="112"/>
      <c r="CZ196" s="108"/>
      <c r="DA196" s="112"/>
      <c r="DG196" s="112"/>
      <c r="DH196" s="112"/>
      <c r="DI196" s="112"/>
      <c r="DJ196" s="112"/>
      <c r="DK196" s="108"/>
      <c r="DL196" s="108"/>
      <c r="DM196" s="108"/>
      <c r="DN196" s="108"/>
      <c r="DO196" s="108"/>
      <c r="DP196" s="112"/>
      <c r="DQ196" s="108"/>
      <c r="DR196" s="108"/>
      <c r="DS196" s="108"/>
      <c r="DT196" s="108"/>
      <c r="DU196" s="108"/>
      <c r="DV196" s="108"/>
      <c r="DW196" s="108"/>
      <c r="DX196" s="108"/>
      <c r="DY196" s="108"/>
      <c r="DZ196" s="108"/>
      <c r="EA196" s="108"/>
      <c r="EB196" s="108"/>
      <c r="EC196" s="112"/>
      <c r="ED196" s="112"/>
      <c r="EE196" s="112"/>
    </row>
    <row r="197" spans="1:136" ht="19.5" customHeight="1" x14ac:dyDescent="0.25">
      <c r="C197" s="8" t="s">
        <v>76</v>
      </c>
      <c r="D197" s="1"/>
      <c r="E197" s="1"/>
      <c r="F197" s="1"/>
      <c r="G197" s="1"/>
      <c r="H197" s="32"/>
      <c r="I197" s="32"/>
      <c r="J197" s="32"/>
      <c r="K197" s="32"/>
      <c r="L197" s="32"/>
      <c r="M197" s="32"/>
      <c r="N197" s="32"/>
      <c r="O197" s="32"/>
      <c r="P197" s="32"/>
      <c r="Q197" s="32"/>
      <c r="R197" s="32"/>
      <c r="S197" s="32"/>
      <c r="T197" s="32"/>
      <c r="U197" s="32"/>
      <c r="V197" s="32"/>
      <c r="W197" s="32"/>
      <c r="X197" s="32"/>
      <c r="Y197" s="32"/>
      <c r="Z197" s="32"/>
      <c r="AA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D197" s="32"/>
      <c r="BE197" s="32"/>
      <c r="BF197" s="32"/>
      <c r="BG197" s="32"/>
      <c r="BH197" s="32"/>
      <c r="BI197" s="32"/>
      <c r="BK197" s="32"/>
      <c r="BL197" s="32"/>
      <c r="BM197" s="32"/>
      <c r="BQ197" s="32"/>
      <c r="BR197" s="32"/>
      <c r="BS197" s="32"/>
      <c r="BT197" s="32"/>
      <c r="BU197" s="32"/>
      <c r="BV197" s="32"/>
      <c r="BW197" s="32"/>
      <c r="BZ197" s="32"/>
      <c r="CA197" s="32"/>
      <c r="CB197" s="32"/>
      <c r="CC197" s="32"/>
      <c r="CD197" s="32"/>
      <c r="CE197" s="32"/>
      <c r="CF197" s="18"/>
      <c r="CH197" s="32"/>
      <c r="DH197" s="18"/>
      <c r="DQ197" s="32"/>
      <c r="DR197" s="32"/>
      <c r="DS197" s="32"/>
      <c r="DT197" s="32"/>
      <c r="DU197" s="32"/>
      <c r="DV197" s="32"/>
      <c r="DW197" s="32"/>
      <c r="DX197" s="32"/>
      <c r="DY197" s="32"/>
      <c r="DZ197" s="32"/>
      <c r="EA197" s="32"/>
      <c r="EB197" s="32"/>
      <c r="EC197" s="32"/>
      <c r="ED197" s="32"/>
      <c r="EF197" s="32"/>
    </row>
    <row r="198" spans="1:136" ht="15.75" customHeight="1" x14ac:dyDescent="0.25">
      <c r="C198" s="177" t="s">
        <v>77</v>
      </c>
      <c r="D198" s="177"/>
      <c r="E198" s="177"/>
      <c r="F198" s="177"/>
      <c r="G198" s="177"/>
      <c r="H198" s="177"/>
      <c r="I198" s="177"/>
      <c r="J198" s="177"/>
      <c r="K198" s="177"/>
      <c r="L198" s="177"/>
      <c r="M198" s="177"/>
      <c r="N198" s="177"/>
      <c r="O198" s="177"/>
      <c r="P198" s="177"/>
      <c r="Q198" s="177"/>
      <c r="R198" s="177"/>
      <c r="S198" s="177"/>
      <c r="T198" s="177"/>
      <c r="U198" s="177"/>
      <c r="V198" s="177"/>
      <c r="W198" s="177"/>
      <c r="X198" s="177"/>
      <c r="Y198" s="177"/>
      <c r="Z198" s="177"/>
      <c r="AA198" s="177"/>
      <c r="AB198" s="177"/>
      <c r="AC198" s="177"/>
      <c r="AD198" s="177"/>
      <c r="AE198" s="177"/>
      <c r="AF198" s="177"/>
      <c r="AG198" s="177"/>
      <c r="AH198" s="177"/>
      <c r="AI198" s="177"/>
      <c r="AJ198" s="177"/>
      <c r="AK198" s="177"/>
      <c r="AL198" s="177"/>
      <c r="AM198" s="177"/>
      <c r="AN198" s="177"/>
      <c r="AO198" s="177"/>
      <c r="AP198" s="177"/>
      <c r="AQ198" s="177"/>
      <c r="AR198" s="177"/>
      <c r="AS198" s="177"/>
      <c r="AT198" s="177"/>
      <c r="AU198" s="177"/>
      <c r="AV198" s="177"/>
      <c r="AW198" s="177"/>
      <c r="AX198" s="177"/>
      <c r="AY198" s="177"/>
      <c r="AZ198" s="177"/>
      <c r="BA198" s="177"/>
      <c r="BB198" s="177"/>
      <c r="BC198" s="177"/>
      <c r="BD198" s="177"/>
      <c r="BE198" s="177"/>
      <c r="BF198" s="177"/>
      <c r="BG198" s="177"/>
      <c r="BH198" s="177"/>
      <c r="BI198" s="177"/>
      <c r="BJ198" s="177"/>
      <c r="BK198" s="177"/>
      <c r="BL198" s="177"/>
      <c r="BM198" s="177"/>
      <c r="BN198" s="177"/>
      <c r="BO198" s="177"/>
      <c r="BP198" s="177"/>
      <c r="BQ198" s="177"/>
      <c r="BR198" s="177"/>
      <c r="BS198" s="177"/>
      <c r="BT198" s="177"/>
      <c r="BU198" s="177"/>
      <c r="BV198" s="177"/>
      <c r="BW198" s="177"/>
      <c r="BX198" s="177"/>
      <c r="BY198" s="177"/>
      <c r="BZ198" s="177"/>
      <c r="CA198" s="177"/>
      <c r="CB198" s="177"/>
      <c r="CC198" s="177"/>
      <c r="CD198" s="177"/>
      <c r="CE198" s="177"/>
      <c r="CF198" s="177"/>
      <c r="CG198" s="177"/>
      <c r="CH198" s="177"/>
      <c r="CI198" s="177"/>
      <c r="CJ198" s="177"/>
      <c r="CK198" s="177"/>
      <c r="CL198" s="177"/>
      <c r="CM198" s="177"/>
      <c r="CN198" s="177"/>
      <c r="CO198" s="177"/>
      <c r="CP198" s="177"/>
      <c r="CQ198" s="177"/>
      <c r="CR198" s="177"/>
      <c r="CS198" s="177"/>
      <c r="CT198" s="177"/>
      <c r="CU198" s="177"/>
      <c r="CV198" s="177"/>
      <c r="CW198" s="177"/>
      <c r="CX198" s="177"/>
      <c r="CY198" s="177"/>
      <c r="CZ198" s="177"/>
      <c r="DA198" s="177"/>
      <c r="DB198" s="177"/>
      <c r="DC198" s="177"/>
      <c r="DD198" s="177"/>
      <c r="DE198" s="177"/>
      <c r="DF198" s="177"/>
      <c r="DG198" s="177"/>
      <c r="DH198" s="177"/>
      <c r="DI198" s="177"/>
      <c r="DJ198" s="177"/>
      <c r="DK198" s="177"/>
      <c r="DL198" s="177"/>
      <c r="DM198" s="177"/>
      <c r="DN198" s="177"/>
      <c r="DO198" s="177"/>
      <c r="DP198" s="177"/>
      <c r="DQ198" s="177"/>
      <c r="DR198" s="177"/>
      <c r="DS198" s="177"/>
      <c r="DT198" s="177"/>
      <c r="DU198" s="177"/>
      <c r="DV198" s="177"/>
      <c r="DW198" s="177"/>
      <c r="DX198" s="177"/>
      <c r="DY198" s="177"/>
      <c r="DZ198" s="177"/>
      <c r="EA198" s="177"/>
      <c r="EB198" s="177"/>
      <c r="EC198" s="177"/>
      <c r="ED198" s="177"/>
      <c r="EF198" s="32"/>
    </row>
    <row r="199" spans="1:136" s="32" customFormat="1" ht="15.75" customHeight="1" x14ac:dyDescent="0.25">
      <c r="B199" s="1"/>
      <c r="C199" s="8" t="s">
        <v>78</v>
      </c>
      <c r="D199" s="1"/>
      <c r="E199" s="1"/>
      <c r="F199" s="1"/>
      <c r="G199" s="1"/>
      <c r="AB199" s="65"/>
      <c r="BC199" s="65"/>
      <c r="CG199" s="65"/>
      <c r="DI199" s="65"/>
      <c r="EE199" s="65"/>
    </row>
    <row r="200" spans="1:136" s="32" customFormat="1" ht="15.75" customHeight="1" x14ac:dyDescent="0.25">
      <c r="B200" s="1"/>
      <c r="C200" s="85" t="s">
        <v>157</v>
      </c>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75"/>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75"/>
      <c r="BD200" s="12"/>
      <c r="BE200" s="12"/>
      <c r="BF200" s="12"/>
      <c r="BG200" s="12"/>
      <c r="CG200" s="65"/>
      <c r="CI200" s="12"/>
      <c r="CJ200" s="12"/>
      <c r="CK200" s="12"/>
      <c r="DI200" s="65"/>
      <c r="EE200" s="65"/>
    </row>
    <row r="201" spans="1:136" s="32" customFormat="1" ht="15.75" customHeight="1" x14ac:dyDescent="0.25">
      <c r="B201" s="1"/>
      <c r="C201" s="159" t="s">
        <v>132</v>
      </c>
      <c r="D201" s="159"/>
      <c r="E201" s="159"/>
      <c r="F201" s="159"/>
      <c r="G201" s="159"/>
      <c r="H201" s="159"/>
      <c r="I201" s="159"/>
      <c r="J201" s="159"/>
      <c r="K201" s="159"/>
      <c r="L201" s="159"/>
      <c r="M201" s="159"/>
      <c r="N201" s="159"/>
      <c r="O201" s="159"/>
      <c r="P201" s="159"/>
      <c r="Q201" s="159"/>
      <c r="R201" s="159"/>
      <c r="S201" s="159"/>
      <c r="T201" s="159"/>
      <c r="U201" s="159"/>
      <c r="V201" s="159"/>
      <c r="W201" s="159"/>
      <c r="X201" s="159"/>
      <c r="Y201" s="159"/>
      <c r="Z201" s="159"/>
      <c r="AA201" s="159"/>
      <c r="AB201" s="159"/>
      <c r="AC201" s="159"/>
      <c r="AD201" s="159"/>
      <c r="AE201" s="159"/>
      <c r="AF201" s="159"/>
      <c r="AG201" s="159"/>
      <c r="AH201" s="159"/>
      <c r="AI201" s="159"/>
      <c r="AJ201" s="159"/>
      <c r="AK201" s="159"/>
      <c r="AL201" s="159"/>
      <c r="AM201" s="159"/>
      <c r="AN201" s="159"/>
      <c r="AO201" s="159"/>
      <c r="AP201" s="159"/>
      <c r="AQ201" s="159"/>
      <c r="AR201" s="159"/>
      <c r="AS201" s="159"/>
      <c r="AT201" s="159"/>
      <c r="AU201" s="159"/>
      <c r="AV201" s="159"/>
      <c r="AW201" s="159"/>
      <c r="AX201" s="159"/>
      <c r="AY201" s="159"/>
      <c r="AZ201" s="159"/>
      <c r="BA201" s="159"/>
      <c r="BB201" s="159"/>
      <c r="BC201" s="159"/>
      <c r="BD201" s="159"/>
      <c r="BE201" s="159"/>
      <c r="BF201" s="159"/>
      <c r="BG201" s="159"/>
      <c r="BH201" s="159"/>
      <c r="BI201" s="159"/>
      <c r="BJ201" s="159"/>
      <c r="BK201" s="159"/>
      <c r="BL201" s="159"/>
      <c r="BM201" s="159"/>
      <c r="BN201" s="159"/>
      <c r="BO201" s="159"/>
      <c r="BP201" s="159"/>
      <c r="BQ201" s="159"/>
      <c r="BR201" s="159"/>
      <c r="BS201" s="159"/>
      <c r="BT201" s="159"/>
      <c r="BU201" s="159"/>
      <c r="BV201" s="159"/>
      <c r="BW201" s="159"/>
      <c r="BX201" s="159"/>
      <c r="BY201" s="159"/>
      <c r="BZ201" s="159"/>
      <c r="CA201" s="159"/>
      <c r="CB201" s="159"/>
      <c r="CC201" s="159"/>
      <c r="CD201" s="159"/>
      <c r="CE201" s="159"/>
      <c r="CF201" s="159"/>
      <c r="CG201" s="159"/>
      <c r="CH201" s="159"/>
      <c r="CI201" s="159"/>
      <c r="CJ201" s="159"/>
      <c r="CK201" s="159"/>
      <c r="CL201" s="159"/>
      <c r="CM201" s="159"/>
      <c r="CN201" s="159"/>
      <c r="CO201" s="159"/>
      <c r="CP201" s="159"/>
      <c r="CQ201" s="159"/>
      <c r="CR201" s="159"/>
      <c r="CS201" s="159"/>
      <c r="CT201" s="159"/>
      <c r="CU201" s="159"/>
      <c r="CV201" s="159"/>
      <c r="CW201" s="159"/>
      <c r="CX201" s="159"/>
      <c r="CY201" s="159"/>
      <c r="CZ201" s="159"/>
      <c r="DA201" s="159"/>
      <c r="DB201" s="159"/>
      <c r="DC201" s="159"/>
      <c r="DD201" s="159"/>
      <c r="DE201" s="159"/>
      <c r="DF201" s="159"/>
      <c r="DG201" s="159"/>
      <c r="DH201" s="159"/>
      <c r="DI201" s="159"/>
      <c r="DJ201" s="159"/>
      <c r="DK201" s="159"/>
      <c r="DL201" s="159"/>
      <c r="DM201" s="159"/>
      <c r="DN201" s="159"/>
      <c r="DO201" s="159"/>
      <c r="DP201" s="159"/>
      <c r="DQ201" s="159"/>
      <c r="DR201" s="159"/>
      <c r="DS201" s="159"/>
      <c r="DT201" s="159"/>
      <c r="DU201" s="159"/>
      <c r="DV201" s="159"/>
      <c r="DW201" s="159"/>
      <c r="DX201" s="159"/>
      <c r="DY201" s="159"/>
      <c r="DZ201" s="159"/>
      <c r="EA201" s="159"/>
      <c r="EB201" s="159"/>
      <c r="EC201" s="159"/>
      <c r="ED201" s="159"/>
      <c r="EE201" s="65"/>
    </row>
    <row r="202" spans="1:136" s="32" customFormat="1" ht="15.75" customHeight="1" x14ac:dyDescent="0.25">
      <c r="B202" s="1"/>
      <c r="C202" s="159" t="s">
        <v>145</v>
      </c>
      <c r="D202" s="159"/>
      <c r="E202" s="159"/>
      <c r="F202" s="159"/>
      <c r="G202" s="159"/>
      <c r="H202" s="159"/>
      <c r="I202" s="159"/>
      <c r="J202" s="159"/>
      <c r="K202" s="159"/>
      <c r="L202" s="159"/>
      <c r="M202" s="159"/>
      <c r="N202" s="159"/>
      <c r="O202" s="159"/>
      <c r="P202" s="159"/>
      <c r="Q202" s="159"/>
      <c r="R202" s="159"/>
      <c r="S202" s="159"/>
      <c r="T202" s="159"/>
      <c r="U202" s="159"/>
      <c r="V202" s="159"/>
      <c r="W202" s="159"/>
      <c r="X202" s="159"/>
      <c r="Y202" s="159"/>
      <c r="Z202" s="159"/>
      <c r="AA202" s="159"/>
      <c r="AB202" s="159"/>
      <c r="AC202" s="159"/>
      <c r="AD202" s="159"/>
      <c r="AE202" s="159"/>
      <c r="AF202" s="159"/>
      <c r="AG202" s="159"/>
      <c r="AH202" s="159"/>
      <c r="AI202" s="159"/>
      <c r="AJ202" s="159"/>
      <c r="AK202" s="159"/>
      <c r="AL202" s="159"/>
      <c r="AM202" s="159"/>
      <c r="AN202" s="159"/>
      <c r="AO202" s="159"/>
      <c r="AP202" s="159"/>
      <c r="AQ202" s="159"/>
      <c r="AR202" s="159"/>
      <c r="AS202" s="159"/>
      <c r="AT202" s="159"/>
      <c r="AU202" s="159"/>
      <c r="AV202" s="159"/>
      <c r="AW202" s="159"/>
      <c r="AX202" s="159"/>
      <c r="AY202" s="159"/>
      <c r="AZ202" s="159"/>
      <c r="BA202" s="159"/>
      <c r="BB202" s="159"/>
      <c r="BC202" s="159"/>
      <c r="BD202" s="159"/>
      <c r="BE202" s="159"/>
      <c r="BF202" s="159"/>
      <c r="BG202" s="159"/>
      <c r="BH202" s="159"/>
      <c r="BI202" s="159"/>
      <c r="BJ202" s="159"/>
      <c r="BK202" s="159"/>
      <c r="BL202" s="159"/>
      <c r="BM202" s="159"/>
      <c r="BN202" s="159"/>
      <c r="BO202" s="159"/>
      <c r="BP202" s="159"/>
      <c r="BQ202" s="159"/>
      <c r="BR202" s="159"/>
      <c r="BS202" s="159"/>
      <c r="BT202" s="159"/>
      <c r="BU202" s="159"/>
      <c r="BV202" s="159"/>
      <c r="BW202" s="159"/>
      <c r="BX202" s="159"/>
      <c r="BY202" s="159"/>
      <c r="BZ202" s="159"/>
      <c r="CA202" s="159"/>
      <c r="CB202" s="159"/>
      <c r="CC202" s="159"/>
      <c r="CD202" s="159"/>
      <c r="CE202" s="159"/>
      <c r="CF202" s="159"/>
      <c r="CG202" s="159"/>
      <c r="CH202" s="159"/>
      <c r="CI202" s="159"/>
      <c r="CJ202" s="159"/>
      <c r="CK202" s="159"/>
      <c r="CL202" s="159"/>
      <c r="CM202" s="159"/>
      <c r="CN202" s="159"/>
      <c r="CO202" s="159"/>
      <c r="CP202" s="159"/>
      <c r="CQ202" s="159"/>
      <c r="CR202" s="159"/>
      <c r="CS202" s="159"/>
      <c r="CT202" s="159"/>
      <c r="CU202" s="159"/>
      <c r="CV202" s="159"/>
      <c r="CW202" s="159"/>
      <c r="CX202" s="159"/>
      <c r="CY202" s="159"/>
      <c r="CZ202" s="159"/>
      <c r="DA202" s="159"/>
      <c r="DB202" s="159"/>
      <c r="DC202" s="159"/>
      <c r="DD202" s="159"/>
      <c r="DE202" s="159"/>
      <c r="DF202" s="159"/>
      <c r="DG202" s="159"/>
      <c r="DH202" s="159"/>
      <c r="DI202" s="159"/>
      <c r="DJ202" s="159"/>
      <c r="DK202" s="159"/>
      <c r="DL202" s="159"/>
      <c r="DM202" s="159"/>
      <c r="DN202" s="159"/>
      <c r="DO202" s="159"/>
      <c r="DP202" s="159"/>
      <c r="DQ202" s="159"/>
      <c r="DR202" s="159"/>
      <c r="DS202" s="159"/>
      <c r="DT202" s="159"/>
      <c r="DU202" s="159"/>
      <c r="DV202" s="159"/>
      <c r="DW202" s="159"/>
      <c r="DX202" s="159"/>
      <c r="DY202" s="159"/>
      <c r="DZ202" s="159"/>
      <c r="EA202" s="159"/>
      <c r="EB202" s="159"/>
      <c r="EC202" s="159"/>
      <c r="ED202" s="159"/>
      <c r="EE202" s="65"/>
    </row>
    <row r="203" spans="1:136" s="32" customFormat="1" ht="30" customHeight="1" x14ac:dyDescent="0.25">
      <c r="B203" s="1"/>
      <c r="C203" s="159" t="s">
        <v>148</v>
      </c>
      <c r="D203" s="159"/>
      <c r="E203" s="159"/>
      <c r="F203" s="159"/>
      <c r="G203" s="159"/>
      <c r="H203" s="159"/>
      <c r="I203" s="159"/>
      <c r="J203" s="159"/>
      <c r="K203" s="159"/>
      <c r="L203" s="159"/>
      <c r="M203" s="159"/>
      <c r="N203" s="159"/>
      <c r="O203" s="159"/>
      <c r="P203" s="159"/>
      <c r="Q203" s="159"/>
      <c r="R203" s="159"/>
      <c r="S203" s="159"/>
      <c r="T203" s="159"/>
      <c r="U203" s="159"/>
      <c r="V203" s="159"/>
      <c r="W203" s="159"/>
      <c r="X203" s="159"/>
      <c r="Y203" s="159"/>
      <c r="Z203" s="159"/>
      <c r="AA203" s="159"/>
      <c r="AB203" s="159"/>
      <c r="AC203" s="159"/>
      <c r="AD203" s="159"/>
      <c r="AE203" s="159"/>
      <c r="AF203" s="159"/>
      <c r="AG203" s="159"/>
      <c r="AH203" s="159"/>
      <c r="AI203" s="159"/>
      <c r="AJ203" s="159"/>
      <c r="AK203" s="159"/>
      <c r="AL203" s="159"/>
      <c r="AM203" s="159"/>
      <c r="AN203" s="159"/>
      <c r="AO203" s="159"/>
      <c r="AP203" s="159"/>
      <c r="AQ203" s="159"/>
      <c r="AR203" s="159"/>
      <c r="AS203" s="159"/>
      <c r="AT203" s="159"/>
      <c r="AU203" s="159"/>
      <c r="AV203" s="159"/>
      <c r="AW203" s="159"/>
      <c r="AX203" s="159"/>
      <c r="AY203" s="159"/>
      <c r="AZ203" s="159"/>
      <c r="BA203" s="159"/>
      <c r="BB203" s="159"/>
      <c r="BC203" s="159"/>
      <c r="BD203" s="159"/>
      <c r="BE203" s="159"/>
      <c r="BF203" s="159"/>
      <c r="BG203" s="159"/>
      <c r="BH203" s="159"/>
      <c r="BI203" s="159"/>
      <c r="BJ203" s="159"/>
      <c r="BK203" s="159"/>
      <c r="BL203" s="159"/>
      <c r="BM203" s="159"/>
      <c r="BN203" s="159"/>
      <c r="BO203" s="159"/>
      <c r="BP203" s="159"/>
      <c r="BQ203" s="159"/>
      <c r="BR203" s="159"/>
      <c r="BS203" s="159"/>
      <c r="BT203" s="159"/>
      <c r="BU203" s="159"/>
      <c r="BV203" s="159"/>
      <c r="BW203" s="159"/>
      <c r="BX203" s="159"/>
      <c r="BY203" s="159"/>
      <c r="BZ203" s="159"/>
      <c r="CA203" s="159"/>
      <c r="CB203" s="159"/>
      <c r="CC203" s="159"/>
      <c r="CD203" s="159"/>
      <c r="CE203" s="159"/>
      <c r="CF203" s="159"/>
      <c r="CG203" s="159"/>
      <c r="CH203" s="159"/>
      <c r="CI203" s="159"/>
      <c r="CJ203" s="159"/>
      <c r="CK203" s="159"/>
      <c r="CL203" s="159"/>
      <c r="CM203" s="159"/>
      <c r="CN203" s="159"/>
      <c r="CO203" s="159"/>
      <c r="CP203" s="159"/>
      <c r="CQ203" s="159"/>
      <c r="CR203" s="159"/>
      <c r="CS203" s="159"/>
      <c r="CT203" s="159"/>
      <c r="CU203" s="159"/>
      <c r="CV203" s="159"/>
      <c r="CW203" s="159"/>
      <c r="CX203" s="159"/>
      <c r="CY203" s="159"/>
      <c r="CZ203" s="159"/>
      <c r="DA203" s="159"/>
      <c r="DB203" s="159"/>
      <c r="DC203" s="159"/>
      <c r="DD203" s="159"/>
      <c r="DE203" s="159"/>
      <c r="DF203" s="159"/>
      <c r="DG203" s="159"/>
      <c r="DH203" s="159"/>
      <c r="DI203" s="159"/>
      <c r="DJ203" s="159"/>
      <c r="DK203" s="159"/>
      <c r="DL203" s="159"/>
      <c r="DM203" s="159"/>
      <c r="DN203" s="159"/>
      <c r="DO203" s="159"/>
      <c r="DP203" s="159"/>
      <c r="DQ203" s="159"/>
      <c r="DR203" s="159"/>
      <c r="DS203" s="159"/>
      <c r="DT203" s="159"/>
      <c r="DU203" s="159"/>
      <c r="DV203" s="159"/>
      <c r="DW203" s="159"/>
      <c r="DX203" s="159"/>
      <c r="DY203" s="159"/>
      <c r="DZ203" s="159"/>
      <c r="EA203" s="159"/>
      <c r="EB203" s="159"/>
      <c r="EC203" s="159"/>
      <c r="ED203" s="159"/>
      <c r="EE203" s="65"/>
    </row>
    <row r="204" spans="1:136" s="32" customFormat="1" ht="15.75" customHeight="1" x14ac:dyDescent="0.25">
      <c r="B204" s="1"/>
      <c r="C204" s="174" t="s">
        <v>170</v>
      </c>
      <c r="D204" s="174"/>
      <c r="E204" s="174"/>
      <c r="F204" s="174"/>
      <c r="G204" s="174"/>
      <c r="H204" s="174"/>
      <c r="I204" s="174"/>
      <c r="J204" s="174"/>
      <c r="K204" s="174"/>
      <c r="L204" s="174"/>
      <c r="M204" s="174"/>
      <c r="N204" s="174"/>
      <c r="O204" s="174"/>
      <c r="P204" s="174"/>
      <c r="Q204" s="174"/>
      <c r="R204" s="174"/>
      <c r="S204" s="174"/>
      <c r="T204" s="174"/>
      <c r="U204" s="174"/>
      <c r="V204" s="174"/>
      <c r="W204" s="174"/>
      <c r="X204" s="174"/>
      <c r="Y204" s="174"/>
      <c r="Z204" s="174"/>
      <c r="AA204" s="174"/>
      <c r="AB204" s="174"/>
      <c r="AC204" s="174"/>
      <c r="AD204" s="174"/>
      <c r="AE204" s="174"/>
      <c r="AF204" s="174"/>
      <c r="AG204" s="174"/>
      <c r="AH204" s="174"/>
      <c r="AI204" s="174"/>
      <c r="AJ204" s="174"/>
      <c r="AK204" s="174"/>
      <c r="AL204" s="174"/>
      <c r="AM204" s="174"/>
      <c r="AN204" s="174"/>
      <c r="AO204" s="174"/>
      <c r="AP204" s="174"/>
      <c r="AQ204" s="174"/>
      <c r="AR204" s="174"/>
      <c r="AS204" s="174"/>
      <c r="AT204" s="174"/>
      <c r="AU204" s="174"/>
      <c r="AV204" s="174"/>
      <c r="AW204" s="174"/>
      <c r="AX204" s="174"/>
      <c r="AY204" s="174"/>
      <c r="AZ204" s="174"/>
      <c r="BA204" s="174"/>
      <c r="BB204" s="174"/>
      <c r="BC204" s="174"/>
      <c r="BD204" s="174"/>
      <c r="BE204" s="174"/>
      <c r="BF204" s="174"/>
      <c r="BG204" s="174"/>
      <c r="BH204" s="174"/>
      <c r="BI204" s="174"/>
      <c r="BJ204" s="174"/>
      <c r="BK204" s="174"/>
      <c r="BL204" s="174"/>
      <c r="BM204" s="174"/>
      <c r="BN204" s="174"/>
      <c r="BO204" s="174"/>
      <c r="BP204" s="174"/>
      <c r="BQ204" s="174"/>
      <c r="BR204" s="174"/>
      <c r="BS204" s="174"/>
      <c r="BT204" s="174"/>
      <c r="BU204" s="174"/>
      <c r="BV204" s="174"/>
      <c r="BW204" s="174"/>
      <c r="BX204" s="174"/>
      <c r="BY204" s="174"/>
      <c r="BZ204" s="174"/>
      <c r="CA204" s="174"/>
      <c r="CB204" s="174"/>
      <c r="CC204" s="174"/>
      <c r="CD204" s="174"/>
      <c r="CE204" s="174"/>
      <c r="CF204" s="174"/>
      <c r="CG204" s="174"/>
      <c r="CH204" s="174"/>
      <c r="CI204" s="174"/>
      <c r="CJ204" s="174"/>
      <c r="CK204" s="174"/>
      <c r="CL204" s="174"/>
      <c r="CM204" s="174"/>
      <c r="CN204" s="174"/>
      <c r="CO204" s="174"/>
      <c r="CP204" s="174"/>
      <c r="CQ204" s="174"/>
      <c r="CR204" s="174"/>
      <c r="CS204" s="174"/>
      <c r="CT204" s="174"/>
      <c r="CU204" s="174"/>
      <c r="CV204" s="174"/>
      <c r="CW204" s="174"/>
      <c r="CX204" s="174"/>
      <c r="CY204" s="174"/>
      <c r="CZ204" s="174"/>
      <c r="DA204" s="174"/>
      <c r="DB204" s="174"/>
      <c r="DC204" s="174"/>
      <c r="DD204" s="174"/>
      <c r="DE204" s="174"/>
      <c r="DF204" s="174"/>
      <c r="DG204" s="174"/>
      <c r="DH204" s="174"/>
      <c r="DI204" s="174"/>
      <c r="DJ204" s="174"/>
      <c r="DK204" s="174"/>
      <c r="DL204" s="174"/>
      <c r="DM204" s="174"/>
      <c r="DN204" s="174"/>
      <c r="DO204" s="174"/>
      <c r="DP204" s="174"/>
      <c r="DQ204" s="174"/>
      <c r="DR204" s="174"/>
      <c r="DS204" s="174"/>
      <c r="DT204" s="174"/>
      <c r="DU204" s="174"/>
      <c r="DV204" s="174"/>
      <c r="DW204" s="174"/>
      <c r="DX204" s="174"/>
      <c r="DY204" s="174"/>
      <c r="DZ204" s="174"/>
      <c r="EA204" s="174"/>
      <c r="EB204" s="174"/>
      <c r="EC204" s="174"/>
      <c r="ED204" s="174"/>
      <c r="EE204" s="65"/>
    </row>
    <row r="205" spans="1:136" s="32" customFormat="1" ht="15.75" customHeight="1" x14ac:dyDescent="0.25">
      <c r="B205" s="1"/>
      <c r="C205" s="85" t="s">
        <v>171</v>
      </c>
      <c r="D205" s="119"/>
      <c r="E205" s="119"/>
      <c r="F205" s="119"/>
      <c r="G205" s="119"/>
      <c r="H205" s="119"/>
      <c r="I205" s="119"/>
      <c r="J205" s="119"/>
      <c r="K205" s="119"/>
      <c r="L205" s="119"/>
      <c r="M205" s="119"/>
      <c r="N205" s="119"/>
      <c r="O205" s="119"/>
      <c r="P205" s="119"/>
      <c r="Q205" s="119"/>
      <c r="R205" s="119"/>
      <c r="S205" s="119"/>
      <c r="T205" s="119"/>
      <c r="U205" s="119"/>
      <c r="V205" s="119"/>
      <c r="W205" s="119"/>
      <c r="X205" s="119"/>
      <c r="Y205" s="119"/>
      <c r="Z205" s="119"/>
      <c r="AA205" s="119"/>
      <c r="AB205" s="119"/>
      <c r="AC205" s="119"/>
      <c r="AD205" s="119"/>
      <c r="AE205" s="119"/>
      <c r="AF205" s="119"/>
      <c r="AG205" s="119"/>
      <c r="AH205" s="119"/>
      <c r="AI205" s="119"/>
      <c r="AJ205" s="119"/>
      <c r="AK205" s="119"/>
      <c r="AL205" s="119"/>
      <c r="AM205" s="119"/>
      <c r="AN205" s="119"/>
      <c r="AO205" s="119"/>
      <c r="AP205" s="119"/>
      <c r="AQ205" s="119"/>
      <c r="AR205" s="119"/>
      <c r="AS205" s="119"/>
      <c r="AT205" s="119"/>
      <c r="AU205" s="119"/>
      <c r="AV205" s="119"/>
      <c r="AW205" s="119"/>
      <c r="AX205" s="119"/>
      <c r="AY205" s="119"/>
      <c r="AZ205" s="119"/>
      <c r="BA205" s="119"/>
      <c r="BB205" s="119"/>
      <c r="BC205" s="119"/>
      <c r="BD205" s="119"/>
      <c r="BE205" s="119"/>
      <c r="BF205" s="119"/>
      <c r="BG205" s="119"/>
      <c r="BH205" s="119"/>
      <c r="BI205" s="119"/>
      <c r="BJ205" s="119"/>
      <c r="BK205" s="119"/>
      <c r="BL205" s="119"/>
      <c r="BM205" s="119"/>
      <c r="BN205" s="119"/>
      <c r="BO205" s="119"/>
      <c r="BP205" s="119"/>
      <c r="BQ205" s="119"/>
      <c r="BR205" s="119"/>
      <c r="BS205" s="119"/>
      <c r="BT205" s="119"/>
      <c r="BU205" s="119"/>
      <c r="BV205" s="119"/>
      <c r="BW205" s="119"/>
      <c r="BX205" s="136"/>
      <c r="BY205" s="136"/>
      <c r="BZ205" s="119"/>
      <c r="CA205" s="119"/>
      <c r="CB205" s="119"/>
      <c r="CC205" s="119"/>
      <c r="CD205" s="119"/>
      <c r="CE205" s="119"/>
      <c r="CF205" s="119"/>
      <c r="CG205" s="119"/>
      <c r="CH205" s="119"/>
      <c r="CI205" s="131"/>
      <c r="CJ205" s="131"/>
      <c r="CK205" s="131"/>
      <c r="CL205" s="131"/>
      <c r="CM205" s="131"/>
      <c r="CN205" s="131"/>
      <c r="CO205" s="131"/>
      <c r="CP205" s="131"/>
      <c r="CQ205" s="131"/>
      <c r="CR205" s="131"/>
      <c r="CS205" s="131"/>
      <c r="CT205" s="131"/>
      <c r="CU205" s="131"/>
      <c r="CV205" s="131"/>
      <c r="CW205" s="131"/>
      <c r="CX205" s="131"/>
      <c r="CY205" s="131"/>
      <c r="CZ205" s="139"/>
      <c r="DA205" s="139"/>
      <c r="DB205" s="131"/>
      <c r="DC205" s="131"/>
      <c r="DD205" s="131"/>
      <c r="DE205" s="131"/>
      <c r="DF205" s="131"/>
      <c r="DG205" s="131"/>
      <c r="DH205" s="131"/>
      <c r="DI205" s="131"/>
      <c r="DJ205" s="131"/>
      <c r="DK205" s="140"/>
      <c r="DL205" s="140"/>
      <c r="DM205" s="140"/>
      <c r="DN205" s="140"/>
      <c r="DO205" s="140"/>
      <c r="DP205" s="140"/>
      <c r="DQ205" s="119"/>
      <c r="DR205" s="119"/>
      <c r="DS205" s="119"/>
      <c r="DT205" s="119"/>
      <c r="DU205" s="119"/>
      <c r="DV205" s="119"/>
      <c r="DW205" s="119"/>
      <c r="DX205" s="119"/>
      <c r="DY205" s="119"/>
      <c r="DZ205" s="119"/>
      <c r="EA205" s="119"/>
      <c r="EB205" s="119"/>
      <c r="EC205" s="119"/>
      <c r="ED205" s="119"/>
      <c r="EE205" s="65"/>
    </row>
    <row r="206" spans="1:136" ht="29.25" customHeight="1" x14ac:dyDescent="0.25">
      <c r="C206" s="159" t="s">
        <v>174</v>
      </c>
      <c r="D206" s="159"/>
      <c r="E206" s="159"/>
      <c r="F206" s="159"/>
      <c r="G206" s="159"/>
      <c r="H206" s="159"/>
      <c r="I206" s="159"/>
      <c r="J206" s="159"/>
      <c r="K206" s="159"/>
      <c r="L206" s="159"/>
      <c r="M206" s="159"/>
      <c r="N206" s="159"/>
      <c r="O206" s="159"/>
      <c r="P206" s="159"/>
      <c r="Q206" s="159"/>
      <c r="R206" s="159"/>
      <c r="S206" s="159"/>
      <c r="T206" s="159"/>
      <c r="U206" s="159"/>
      <c r="V206" s="159"/>
      <c r="W206" s="159"/>
      <c r="X206" s="159"/>
      <c r="Y206" s="159"/>
      <c r="Z206" s="159"/>
      <c r="AA206" s="159"/>
      <c r="AB206" s="159"/>
      <c r="AC206" s="159"/>
      <c r="AD206" s="159"/>
      <c r="AE206" s="159"/>
      <c r="AF206" s="159"/>
      <c r="AG206" s="159"/>
      <c r="AH206" s="159"/>
      <c r="AI206" s="159"/>
      <c r="AJ206" s="159"/>
      <c r="AK206" s="159"/>
      <c r="AL206" s="159"/>
      <c r="AM206" s="159"/>
      <c r="AN206" s="159"/>
      <c r="AO206" s="159"/>
      <c r="AP206" s="159"/>
      <c r="AQ206" s="159"/>
      <c r="AR206" s="159"/>
      <c r="AS206" s="159"/>
      <c r="AT206" s="159"/>
      <c r="AU206" s="159"/>
      <c r="AV206" s="159"/>
      <c r="AW206" s="159"/>
      <c r="AX206" s="159"/>
      <c r="AY206" s="159"/>
      <c r="AZ206" s="159"/>
      <c r="BA206" s="159"/>
      <c r="BB206" s="159"/>
      <c r="BC206" s="159"/>
      <c r="BD206" s="159"/>
      <c r="BE206" s="159"/>
      <c r="BF206" s="159"/>
      <c r="BG206" s="159"/>
      <c r="BH206" s="159"/>
      <c r="BI206" s="159"/>
      <c r="BJ206" s="159"/>
      <c r="BK206" s="159"/>
      <c r="BL206" s="159"/>
      <c r="BM206" s="159"/>
      <c r="BN206" s="159"/>
      <c r="BO206" s="159"/>
      <c r="BP206" s="159"/>
      <c r="BQ206" s="159"/>
      <c r="BR206" s="159"/>
      <c r="BS206" s="159"/>
      <c r="BT206" s="159"/>
      <c r="BU206" s="159"/>
      <c r="BV206" s="159"/>
      <c r="BW206" s="159"/>
      <c r="BX206" s="159"/>
      <c r="BY206" s="159"/>
      <c r="BZ206" s="159"/>
      <c r="CA206" s="159"/>
      <c r="CB206" s="159"/>
      <c r="CC206" s="159"/>
      <c r="CD206" s="159"/>
      <c r="CE206" s="159"/>
      <c r="CF206" s="159"/>
      <c r="CG206" s="159"/>
      <c r="CH206" s="159"/>
      <c r="CI206" s="159"/>
      <c r="CJ206" s="159"/>
      <c r="CK206" s="159"/>
      <c r="CL206" s="159"/>
      <c r="CM206" s="159"/>
      <c r="CN206" s="159"/>
      <c r="CO206" s="159"/>
      <c r="CP206" s="159"/>
      <c r="CQ206" s="159"/>
      <c r="CR206" s="159"/>
      <c r="CS206" s="159"/>
      <c r="CT206" s="159"/>
      <c r="CU206" s="159"/>
      <c r="CV206" s="159"/>
      <c r="CW206" s="159"/>
      <c r="CX206" s="159"/>
      <c r="CY206" s="159"/>
      <c r="CZ206" s="159"/>
      <c r="DA206" s="159"/>
      <c r="DB206" s="159"/>
      <c r="DC206" s="159"/>
      <c r="DD206" s="159"/>
      <c r="DE206" s="159"/>
      <c r="DF206" s="159"/>
      <c r="DG206" s="159"/>
      <c r="DH206" s="159"/>
      <c r="DI206" s="159"/>
      <c r="DJ206" s="159"/>
      <c r="DK206" s="159"/>
      <c r="DL206" s="159"/>
      <c r="DM206" s="159"/>
      <c r="DN206" s="159"/>
      <c r="DO206" s="159"/>
      <c r="DP206" s="159"/>
      <c r="DQ206" s="159"/>
      <c r="DR206" s="159"/>
      <c r="DS206" s="159"/>
      <c r="DT206" s="159"/>
      <c r="DU206" s="159"/>
      <c r="DV206" s="159"/>
      <c r="DW206" s="159"/>
      <c r="DX206" s="159"/>
      <c r="DY206" s="159"/>
      <c r="DZ206" s="159"/>
      <c r="EA206" s="159"/>
      <c r="EB206" s="159"/>
      <c r="EC206" s="159"/>
      <c r="ED206" s="159"/>
      <c r="EE206" s="159"/>
      <c r="EF206" s="32"/>
    </row>
    <row r="207" spans="1:136" s="32" customFormat="1" ht="15.75" customHeight="1" x14ac:dyDescent="0.25">
      <c r="B207" s="1"/>
      <c r="C207" s="85" t="s">
        <v>185</v>
      </c>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75"/>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75"/>
      <c r="BD207" s="12"/>
      <c r="BE207" s="12"/>
      <c r="BF207" s="12"/>
      <c r="BG207" s="12"/>
      <c r="BH207" s="12"/>
      <c r="BI207" s="12"/>
      <c r="BJ207" s="12"/>
      <c r="BK207" s="12"/>
      <c r="CG207" s="65"/>
      <c r="CI207" s="12"/>
      <c r="CJ207" s="12"/>
      <c r="CK207" s="12"/>
      <c r="CL207" s="12"/>
      <c r="CM207" s="12"/>
      <c r="CN207" s="12"/>
      <c r="CO207" s="12"/>
      <c r="CU207" s="12"/>
      <c r="CV207" s="12"/>
      <c r="CY207" s="12"/>
      <c r="DA207" s="12"/>
      <c r="DG207" s="12"/>
      <c r="DI207" s="65"/>
      <c r="DP207" s="12"/>
      <c r="EE207" s="65"/>
    </row>
    <row r="208" spans="1:136" ht="15.75" customHeight="1" x14ac:dyDescent="0.25">
      <c r="C208" s="85" t="s">
        <v>186</v>
      </c>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75"/>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75"/>
      <c r="BD208" s="12"/>
      <c r="BE208" s="12"/>
      <c r="BF208" s="12"/>
      <c r="BG208" s="12"/>
      <c r="BH208" s="12"/>
      <c r="BI208" s="12"/>
      <c r="BJ208" s="12"/>
      <c r="BK208" s="12"/>
      <c r="BL208" s="32"/>
      <c r="BM208" s="32"/>
      <c r="BQ208" s="32"/>
      <c r="BR208" s="32"/>
      <c r="BS208" s="32"/>
      <c r="BT208" s="32"/>
      <c r="BU208" s="32"/>
      <c r="BV208" s="32"/>
      <c r="BW208" s="32"/>
      <c r="BZ208" s="32"/>
      <c r="CA208" s="32"/>
      <c r="CB208" s="32"/>
      <c r="CC208" s="32"/>
      <c r="CD208" s="32"/>
      <c r="CE208" s="32"/>
      <c r="CF208" s="32"/>
      <c r="CH208" s="32"/>
      <c r="CI208" s="12"/>
      <c r="CJ208" s="12"/>
      <c r="CK208" s="12"/>
      <c r="CL208" s="12"/>
      <c r="CM208" s="12"/>
      <c r="CN208" s="12"/>
      <c r="CO208" s="12"/>
      <c r="CU208" s="12"/>
      <c r="CV208" s="12"/>
      <c r="CY208" s="12"/>
      <c r="DA208" s="12"/>
      <c r="DG208" s="12"/>
      <c r="DP208" s="12"/>
      <c r="DQ208" s="32"/>
      <c r="DR208" s="32"/>
      <c r="DS208" s="32"/>
      <c r="DT208" s="32"/>
      <c r="DU208" s="32"/>
      <c r="DV208" s="32"/>
      <c r="DW208" s="32"/>
      <c r="DX208" s="32"/>
      <c r="DY208" s="32"/>
      <c r="DZ208" s="32"/>
      <c r="EA208" s="32"/>
      <c r="EB208" s="32"/>
      <c r="EC208" s="32"/>
      <c r="ED208" s="32"/>
      <c r="EF208" s="32"/>
    </row>
    <row r="209" spans="1:136" s="32" customFormat="1" ht="15.75" customHeight="1" x14ac:dyDescent="0.25">
      <c r="B209" s="1"/>
      <c r="C209" s="90" t="s">
        <v>187</v>
      </c>
      <c r="D209" s="1"/>
      <c r="E209" s="1"/>
      <c r="F209" s="1"/>
      <c r="G209" s="1"/>
      <c r="AB209" s="65"/>
      <c r="BC209" s="65"/>
      <c r="CG209" s="65"/>
      <c r="DI209" s="65"/>
      <c r="EE209" s="65"/>
    </row>
    <row r="210" spans="1:136" s="32" customFormat="1" ht="30.75" customHeight="1" x14ac:dyDescent="0.25">
      <c r="B210" s="1"/>
      <c r="C210" s="157" t="s">
        <v>188</v>
      </c>
      <c r="D210" s="157"/>
      <c r="E210" s="157"/>
      <c r="F210" s="157"/>
      <c r="G210" s="157"/>
      <c r="H210" s="157"/>
      <c r="I210" s="157"/>
      <c r="J210" s="157"/>
      <c r="K210" s="157"/>
      <c r="L210" s="157"/>
      <c r="M210" s="157"/>
      <c r="N210" s="157"/>
      <c r="O210" s="157"/>
      <c r="P210" s="157"/>
      <c r="Q210" s="157"/>
      <c r="R210" s="157"/>
      <c r="S210" s="157"/>
      <c r="T210" s="157"/>
      <c r="U210" s="157"/>
      <c r="V210" s="157"/>
      <c r="W210" s="157"/>
      <c r="X210" s="157"/>
      <c r="Y210" s="157"/>
      <c r="Z210" s="157"/>
      <c r="AA210" s="157"/>
      <c r="AB210" s="157"/>
      <c r="AC210" s="157"/>
      <c r="AD210" s="157"/>
      <c r="AE210" s="157"/>
      <c r="AF210" s="157"/>
      <c r="AG210" s="157"/>
      <c r="AH210" s="157"/>
      <c r="AI210" s="157"/>
      <c r="AJ210" s="157"/>
      <c r="AK210" s="157"/>
      <c r="AL210" s="157"/>
      <c r="AM210" s="157"/>
      <c r="AN210" s="157"/>
      <c r="AO210" s="157"/>
      <c r="AP210" s="157"/>
      <c r="AQ210" s="157"/>
      <c r="AR210" s="157"/>
      <c r="AS210" s="157"/>
      <c r="AT210" s="157"/>
      <c r="AU210" s="157"/>
      <c r="AV210" s="157"/>
      <c r="AW210" s="157"/>
      <c r="AX210" s="157"/>
      <c r="AY210" s="157"/>
      <c r="AZ210" s="157"/>
      <c r="BA210" s="157"/>
      <c r="BB210" s="157"/>
      <c r="BC210" s="157"/>
      <c r="BD210" s="157"/>
      <c r="BE210" s="157"/>
      <c r="BF210" s="157"/>
      <c r="BG210" s="157"/>
      <c r="BH210" s="157"/>
      <c r="BI210" s="157"/>
      <c r="BJ210" s="157"/>
      <c r="BK210" s="157"/>
      <c r="BL210" s="157"/>
      <c r="BM210" s="157"/>
      <c r="BN210" s="157"/>
      <c r="BO210" s="157"/>
      <c r="BP210" s="157"/>
      <c r="BQ210" s="157"/>
      <c r="BR210" s="157"/>
      <c r="BS210" s="157"/>
      <c r="BT210" s="157"/>
      <c r="BU210" s="157"/>
      <c r="BV210" s="157"/>
      <c r="BW210" s="157"/>
      <c r="BX210" s="157"/>
      <c r="BY210" s="157"/>
      <c r="BZ210" s="157"/>
      <c r="CA210" s="157"/>
      <c r="CB210" s="157"/>
      <c r="CC210" s="157"/>
      <c r="CD210" s="157"/>
      <c r="CE210" s="157"/>
      <c r="CF210" s="157"/>
      <c r="CG210" s="157"/>
      <c r="CH210" s="157"/>
      <c r="CI210" s="157"/>
      <c r="CJ210" s="157"/>
      <c r="CK210" s="157"/>
      <c r="CL210" s="157"/>
      <c r="CM210" s="157"/>
      <c r="CN210" s="157"/>
      <c r="CO210" s="157"/>
      <c r="CP210" s="157"/>
      <c r="CQ210" s="157"/>
      <c r="CR210" s="157"/>
      <c r="CS210" s="157"/>
      <c r="CT210" s="157"/>
      <c r="CU210" s="157"/>
      <c r="CV210" s="157"/>
      <c r="CW210" s="157"/>
      <c r="CX210" s="157"/>
      <c r="CY210" s="157"/>
      <c r="CZ210" s="157"/>
      <c r="DA210" s="157"/>
      <c r="DB210" s="157"/>
      <c r="DC210" s="157"/>
      <c r="DD210" s="157"/>
      <c r="DE210" s="157"/>
      <c r="DF210" s="157"/>
      <c r="DG210" s="157"/>
      <c r="DH210" s="157"/>
      <c r="DI210" s="157"/>
      <c r="DJ210" s="157"/>
      <c r="DK210" s="157"/>
      <c r="DL210" s="157"/>
      <c r="DM210" s="157"/>
      <c r="DN210" s="157"/>
      <c r="DO210" s="157"/>
      <c r="DP210" s="157"/>
      <c r="DQ210" s="157"/>
      <c r="DR210" s="157"/>
      <c r="DS210" s="157"/>
      <c r="DT210" s="157"/>
      <c r="DU210" s="157"/>
      <c r="DV210" s="157"/>
      <c r="DW210" s="157"/>
      <c r="DX210" s="157"/>
      <c r="DY210" s="157"/>
      <c r="DZ210" s="157"/>
      <c r="EA210" s="157"/>
      <c r="EB210" s="157"/>
      <c r="EC210" s="157"/>
      <c r="ED210" s="157"/>
      <c r="EE210" s="157"/>
    </row>
    <row r="211" spans="1:136" s="32" customFormat="1" ht="15.75" customHeight="1" x14ac:dyDescent="0.25">
      <c r="B211" s="1"/>
      <c r="C211" s="90" t="s">
        <v>189</v>
      </c>
      <c r="D211" s="12"/>
      <c r="E211" s="12"/>
      <c r="F211" s="12"/>
      <c r="G211" s="12"/>
      <c r="H211" s="12"/>
      <c r="I211" s="12"/>
      <c r="J211" s="12"/>
      <c r="K211" s="12"/>
      <c r="L211" s="12"/>
      <c r="M211" s="12"/>
      <c r="N211" s="12"/>
      <c r="O211" s="12"/>
      <c r="P211" s="12"/>
      <c r="Q211" s="12"/>
      <c r="R211" s="12"/>
      <c r="S211" s="12"/>
      <c r="T211" s="12"/>
      <c r="AB211" s="65"/>
      <c r="BC211" s="65"/>
      <c r="CG211" s="65"/>
      <c r="DI211" s="65"/>
      <c r="EE211" s="65"/>
    </row>
    <row r="212" spans="1:136" s="32" customFormat="1" ht="15.75" customHeight="1" x14ac:dyDescent="0.25">
      <c r="B212" s="1"/>
      <c r="C212" s="90" t="s">
        <v>190</v>
      </c>
      <c r="D212" s="1"/>
      <c r="E212" s="1"/>
      <c r="F212" s="1"/>
      <c r="G212" s="1"/>
      <c r="AB212" s="65"/>
      <c r="BC212" s="65"/>
      <c r="CG212" s="65"/>
      <c r="DI212" s="65"/>
      <c r="EE212" s="65"/>
    </row>
    <row r="213" spans="1:136" s="32" customFormat="1" ht="15.75" customHeight="1" x14ac:dyDescent="0.25">
      <c r="B213" s="1"/>
      <c r="C213" s="90" t="s">
        <v>191</v>
      </c>
      <c r="D213" s="91"/>
      <c r="E213" s="91"/>
      <c r="F213" s="91"/>
      <c r="G213" s="91"/>
      <c r="H213" s="91"/>
      <c r="I213" s="91"/>
      <c r="J213" s="91"/>
      <c r="K213" s="91"/>
      <c r="L213" s="91"/>
      <c r="M213" s="91"/>
      <c r="N213" s="91"/>
      <c r="O213" s="91"/>
      <c r="P213" s="91"/>
      <c r="Q213" s="91"/>
      <c r="R213" s="91"/>
      <c r="S213" s="91"/>
      <c r="T213" s="91"/>
      <c r="U213" s="91"/>
      <c r="V213" s="91"/>
      <c r="W213" s="91"/>
      <c r="X213" s="91"/>
      <c r="Y213" s="91"/>
      <c r="Z213" s="91"/>
      <c r="AA213" s="91"/>
      <c r="AB213" s="91"/>
      <c r="AC213" s="91"/>
      <c r="AD213" s="91"/>
      <c r="AE213" s="91"/>
      <c r="AF213" s="91"/>
      <c r="AG213" s="91"/>
      <c r="AH213" s="91"/>
      <c r="AI213" s="91"/>
      <c r="AJ213" s="91"/>
      <c r="AK213" s="91"/>
      <c r="AL213" s="91"/>
      <c r="AM213" s="91"/>
      <c r="AN213" s="91"/>
      <c r="AO213" s="91"/>
      <c r="AP213" s="91"/>
      <c r="AQ213" s="91"/>
      <c r="AR213" s="91"/>
      <c r="AS213" s="91"/>
      <c r="AT213" s="91"/>
      <c r="AU213" s="91"/>
      <c r="AV213" s="91"/>
      <c r="AW213" s="91"/>
      <c r="AX213" s="91"/>
      <c r="AY213" s="91"/>
      <c r="AZ213" s="91"/>
      <c r="BA213" s="91"/>
      <c r="BB213" s="91"/>
      <c r="BC213" s="91"/>
      <c r="BD213" s="91"/>
      <c r="BE213" s="91"/>
      <c r="BF213" s="91"/>
      <c r="BG213" s="91"/>
      <c r="BH213" s="91"/>
      <c r="BI213" s="91"/>
      <c r="BJ213" s="91"/>
      <c r="BK213" s="91"/>
      <c r="BL213" s="91"/>
      <c r="BM213" s="91"/>
      <c r="BN213" s="91"/>
      <c r="BO213" s="91"/>
      <c r="BP213" s="91"/>
      <c r="BQ213" s="91"/>
      <c r="BR213" s="91"/>
      <c r="BS213" s="91"/>
      <c r="BT213" s="91"/>
      <c r="BU213" s="91"/>
      <c r="BV213" s="91"/>
      <c r="BW213" s="91"/>
      <c r="BX213" s="91"/>
      <c r="BY213" s="91"/>
      <c r="BZ213" s="91"/>
      <c r="CA213" s="91"/>
      <c r="CB213" s="91"/>
      <c r="CC213" s="91"/>
      <c r="CD213" s="91"/>
      <c r="CE213" s="91"/>
      <c r="CF213" s="91"/>
      <c r="CG213" s="91"/>
      <c r="CI213" s="91"/>
      <c r="CJ213" s="91"/>
      <c r="CK213" s="91"/>
      <c r="CL213" s="91"/>
      <c r="CM213" s="91"/>
      <c r="CN213" s="91"/>
      <c r="CO213" s="91"/>
      <c r="CP213" s="91"/>
      <c r="CQ213" s="91"/>
      <c r="CR213" s="91"/>
      <c r="CS213" s="91"/>
      <c r="CT213" s="91"/>
      <c r="CU213" s="91"/>
      <c r="CV213" s="91"/>
      <c r="CW213" s="91"/>
      <c r="CX213" s="91"/>
      <c r="CY213" s="91"/>
      <c r="CZ213" s="91"/>
      <c r="DA213" s="91"/>
      <c r="DB213" s="91"/>
      <c r="DC213" s="91"/>
      <c r="DD213" s="91"/>
      <c r="DE213" s="91"/>
      <c r="DF213" s="91"/>
      <c r="DG213" s="91"/>
      <c r="DH213" s="91"/>
      <c r="DI213" s="91"/>
      <c r="DK213" s="91"/>
      <c r="DL213" s="91"/>
      <c r="DM213" s="91"/>
      <c r="DN213" s="91"/>
      <c r="DO213" s="91"/>
      <c r="DP213" s="91"/>
      <c r="EE213" s="65"/>
    </row>
    <row r="214" spans="1:136" s="32" customFormat="1" ht="27.75" customHeight="1" x14ac:dyDescent="0.25">
      <c r="B214" s="1"/>
      <c r="C214" s="174" t="s">
        <v>196</v>
      </c>
      <c r="D214" s="174"/>
      <c r="E214" s="174"/>
      <c r="F214" s="174"/>
      <c r="G214" s="174"/>
      <c r="H214" s="174"/>
      <c r="I214" s="174"/>
      <c r="J214" s="174"/>
      <c r="K214" s="174"/>
      <c r="L214" s="174"/>
      <c r="M214" s="174"/>
      <c r="N214" s="174"/>
      <c r="O214" s="174"/>
      <c r="P214" s="174"/>
      <c r="Q214" s="174"/>
      <c r="R214" s="174"/>
      <c r="S214" s="174"/>
      <c r="T214" s="174"/>
      <c r="U214" s="174"/>
      <c r="V214" s="174"/>
      <c r="W214" s="174"/>
      <c r="X214" s="174"/>
      <c r="Y214" s="174"/>
      <c r="Z214" s="174"/>
      <c r="AA214" s="174"/>
      <c r="AB214" s="174"/>
      <c r="AC214" s="174"/>
      <c r="AD214" s="174"/>
      <c r="AE214" s="174"/>
      <c r="AF214" s="174"/>
      <c r="AG214" s="174"/>
      <c r="AH214" s="174"/>
      <c r="AI214" s="174"/>
      <c r="AJ214" s="174"/>
      <c r="AK214" s="174"/>
      <c r="AL214" s="174"/>
      <c r="AM214" s="174"/>
      <c r="AN214" s="174"/>
      <c r="AO214" s="174"/>
      <c r="AP214" s="174"/>
      <c r="AQ214" s="174"/>
      <c r="AR214" s="174"/>
      <c r="AS214" s="174"/>
      <c r="AT214" s="174"/>
      <c r="AU214" s="174"/>
      <c r="AV214" s="174"/>
      <c r="AW214" s="174"/>
      <c r="AX214" s="174"/>
      <c r="AY214" s="174"/>
      <c r="AZ214" s="174"/>
      <c r="BA214" s="174"/>
      <c r="BB214" s="174"/>
      <c r="BC214" s="174"/>
      <c r="BD214" s="174"/>
      <c r="BE214" s="174"/>
      <c r="BF214" s="174"/>
      <c r="BG214" s="174"/>
      <c r="BH214" s="174"/>
      <c r="BI214" s="174"/>
      <c r="BJ214" s="174"/>
      <c r="BK214" s="174"/>
      <c r="BL214" s="174"/>
      <c r="BM214" s="174"/>
      <c r="BN214" s="174"/>
      <c r="BO214" s="174"/>
      <c r="BP214" s="174"/>
      <c r="BQ214" s="174"/>
      <c r="BR214" s="174"/>
      <c r="BS214" s="174"/>
      <c r="BT214" s="174"/>
      <c r="BU214" s="174"/>
      <c r="BV214" s="174"/>
      <c r="BW214" s="174"/>
      <c r="BX214" s="174"/>
      <c r="BY214" s="174"/>
      <c r="BZ214" s="174"/>
      <c r="CA214" s="174"/>
      <c r="CB214" s="174"/>
      <c r="CC214" s="174"/>
      <c r="CD214" s="174"/>
      <c r="CE214" s="174"/>
      <c r="CF214" s="174"/>
      <c r="CG214" s="174"/>
      <c r="CH214" s="174"/>
      <c r="CI214" s="174"/>
      <c r="CJ214" s="174"/>
      <c r="CK214" s="174"/>
      <c r="CL214" s="174"/>
      <c r="CM214" s="174"/>
      <c r="CN214" s="174"/>
      <c r="CO214" s="174"/>
      <c r="CP214" s="174"/>
      <c r="CQ214" s="174"/>
      <c r="CR214" s="174"/>
      <c r="CS214" s="174"/>
      <c r="CT214" s="174"/>
      <c r="CU214" s="174"/>
      <c r="CV214" s="174"/>
      <c r="CW214" s="174"/>
      <c r="CX214" s="174"/>
      <c r="CY214" s="174"/>
      <c r="CZ214" s="174"/>
      <c r="DA214" s="174"/>
      <c r="DB214" s="174"/>
      <c r="DC214" s="174"/>
      <c r="DD214" s="174"/>
      <c r="DE214" s="174"/>
      <c r="DF214" s="174"/>
      <c r="DG214" s="174"/>
      <c r="DH214" s="174"/>
      <c r="DI214" s="174"/>
      <c r="DJ214" s="174"/>
      <c r="DK214" s="174"/>
      <c r="DL214" s="174"/>
      <c r="DM214" s="174"/>
      <c r="DN214" s="174"/>
      <c r="DO214" s="174"/>
      <c r="DP214" s="174"/>
      <c r="DQ214" s="174"/>
      <c r="DR214" s="174"/>
      <c r="DS214" s="174"/>
      <c r="DT214" s="174"/>
      <c r="DU214" s="174"/>
      <c r="DV214" s="174"/>
      <c r="DW214" s="174"/>
      <c r="DX214" s="174"/>
      <c r="DY214" s="174"/>
      <c r="DZ214" s="174"/>
      <c r="EA214" s="174"/>
      <c r="EB214" s="174"/>
      <c r="EC214" s="174"/>
      <c r="ED214" s="174"/>
      <c r="EE214" s="174"/>
    </row>
    <row r="215" spans="1:136" s="4" customFormat="1" ht="16.5" customHeight="1" x14ac:dyDescent="0.25">
      <c r="A215" s="12"/>
      <c r="B215" s="1"/>
      <c r="C215" s="105" t="s">
        <v>192</v>
      </c>
      <c r="D215" s="105"/>
      <c r="E215" s="105"/>
      <c r="F215" s="105"/>
      <c r="G215" s="105"/>
      <c r="H215" s="105"/>
      <c r="I215" s="105"/>
      <c r="J215" s="105"/>
      <c r="K215" s="105"/>
      <c r="L215" s="105"/>
      <c r="M215" s="105"/>
      <c r="N215" s="105"/>
      <c r="O215" s="105"/>
      <c r="P215" s="105"/>
      <c r="Q215" s="105"/>
      <c r="R215" s="105"/>
      <c r="S215" s="105"/>
      <c r="T215" s="105"/>
      <c r="U215" s="105"/>
      <c r="V215" s="105"/>
      <c r="W215" s="105"/>
      <c r="X215" s="105"/>
      <c r="Y215" s="105"/>
      <c r="Z215" s="105"/>
      <c r="AA215" s="105"/>
      <c r="AB215" s="105"/>
      <c r="AC215" s="105"/>
      <c r="AD215" s="105"/>
      <c r="AE215" s="105"/>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75"/>
      <c r="BD215" s="12"/>
      <c r="BE215" s="12"/>
      <c r="BF215" s="12"/>
      <c r="BG215" s="12"/>
      <c r="BH215" s="12"/>
      <c r="BI215" s="12"/>
      <c r="BJ215" s="12"/>
      <c r="BK215" s="12"/>
      <c r="BL215" s="12"/>
      <c r="BM215" s="12"/>
      <c r="BN215" s="12"/>
      <c r="BO215" s="12"/>
      <c r="BP215" s="12"/>
      <c r="BQ215" s="12"/>
      <c r="BR215" s="12"/>
      <c r="BS215" s="12"/>
      <c r="BT215" s="12"/>
      <c r="BU215" s="12"/>
      <c r="BV215" s="12"/>
      <c r="BW215" s="12"/>
      <c r="BX215" s="12"/>
      <c r="BY215" s="12"/>
      <c r="BZ215" s="12"/>
      <c r="CA215" s="12"/>
      <c r="CB215" s="12"/>
      <c r="CC215" s="12"/>
      <c r="CD215" s="12"/>
      <c r="CE215" s="12"/>
      <c r="CF215" s="12"/>
      <c r="CG215" s="75"/>
      <c r="CH215" s="12"/>
      <c r="CI215" s="12"/>
      <c r="CJ215" s="12"/>
      <c r="CK215" s="12"/>
      <c r="CL215" s="12"/>
      <c r="CM215" s="12"/>
      <c r="CN215" s="12"/>
      <c r="CO215" s="12"/>
      <c r="CP215" s="12"/>
      <c r="CQ215" s="12"/>
      <c r="CR215" s="12"/>
      <c r="CS215" s="12"/>
      <c r="CT215" s="12"/>
      <c r="CU215" s="12"/>
      <c r="CV215" s="12"/>
      <c r="CW215" s="12"/>
      <c r="CX215" s="12"/>
      <c r="CY215" s="12"/>
      <c r="CZ215" s="12"/>
      <c r="DA215" s="12"/>
      <c r="DB215" s="12"/>
      <c r="DC215" s="12"/>
      <c r="DD215" s="12"/>
      <c r="DE215" s="12"/>
      <c r="DF215" s="12"/>
      <c r="DG215" s="12"/>
      <c r="DH215" s="12"/>
      <c r="DI215" s="75"/>
      <c r="DJ215" s="12"/>
      <c r="DK215" s="12"/>
      <c r="DL215" s="12"/>
      <c r="DM215" s="12"/>
      <c r="DN215" s="12"/>
      <c r="DO215" s="12"/>
      <c r="DP215" s="12"/>
      <c r="DQ215" s="12"/>
      <c r="DR215" s="12"/>
      <c r="DS215" s="12"/>
      <c r="DT215" s="12"/>
      <c r="DU215" s="12"/>
      <c r="DV215" s="12"/>
      <c r="DW215" s="12"/>
      <c r="DX215" s="12"/>
      <c r="DY215" s="12"/>
      <c r="DZ215" s="12"/>
      <c r="EA215" s="12"/>
      <c r="EB215" s="12"/>
      <c r="EC215" s="12"/>
      <c r="ED215" s="12"/>
      <c r="EE215" s="75"/>
      <c r="EF215" s="12"/>
    </row>
    <row r="216" spans="1:136" s="12" customFormat="1" ht="31.5" customHeight="1" x14ac:dyDescent="0.25">
      <c r="B216" s="1"/>
      <c r="C216" s="95" t="s">
        <v>79</v>
      </c>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65"/>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65"/>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65"/>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65"/>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65"/>
    </row>
    <row r="217" spans="1:136" ht="18.75" customHeight="1" x14ac:dyDescent="0.25">
      <c r="B217" s="32"/>
      <c r="C217" s="93" t="s">
        <v>80</v>
      </c>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D217" s="32"/>
      <c r="BE217" s="32"/>
      <c r="BF217" s="32"/>
      <c r="BG217" s="32"/>
      <c r="BH217" s="32"/>
      <c r="BI217" s="32"/>
      <c r="BK217" s="32"/>
      <c r="BL217" s="32"/>
      <c r="BM217" s="32"/>
      <c r="BQ217" s="32"/>
      <c r="BR217" s="32"/>
      <c r="BS217" s="32"/>
      <c r="BT217" s="32"/>
      <c r="BU217" s="32"/>
      <c r="BV217" s="32"/>
      <c r="BW217" s="32"/>
      <c r="BZ217" s="32"/>
      <c r="CA217" s="32"/>
      <c r="CB217" s="32"/>
      <c r="CC217" s="32"/>
      <c r="CD217" s="32"/>
      <c r="CE217" s="32"/>
      <c r="CF217" s="32"/>
      <c r="CH217" s="32"/>
      <c r="DQ217" s="32"/>
      <c r="DR217" s="32"/>
      <c r="DS217" s="32"/>
      <c r="DT217" s="32"/>
      <c r="DU217" s="32"/>
      <c r="DV217" s="32"/>
      <c r="DW217" s="32"/>
      <c r="DX217" s="32"/>
      <c r="DY217" s="32"/>
      <c r="DZ217" s="32"/>
      <c r="EA217" s="32"/>
      <c r="EB217" s="32"/>
      <c r="EC217" s="32"/>
      <c r="ED217" s="32"/>
      <c r="EF217" s="32"/>
    </row>
    <row r="218" spans="1:136" s="32" customFormat="1" ht="19.5" customHeight="1" x14ac:dyDescent="0.25">
      <c r="C218" s="130" t="s">
        <v>150</v>
      </c>
      <c r="AB218" s="65"/>
      <c r="BC218" s="65"/>
      <c r="CG218" s="65"/>
      <c r="DI218" s="65"/>
      <c r="EE218" s="65"/>
    </row>
    <row r="219" spans="1:136" s="32" customFormat="1" ht="14.25" customHeight="1" x14ac:dyDescent="0.25">
      <c r="C219" s="151" t="s">
        <v>153</v>
      </c>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c r="AA219" s="152"/>
      <c r="AB219" s="152"/>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I219" s="98"/>
      <c r="CJ219" s="98"/>
      <c r="CK219" s="98"/>
      <c r="CL219" s="98"/>
      <c r="CM219" s="98"/>
      <c r="CN219" s="98"/>
      <c r="CO219" s="98"/>
      <c r="CP219" s="98"/>
      <c r="CQ219" s="98"/>
      <c r="CR219" s="98"/>
      <c r="CS219" s="98"/>
      <c r="CT219" s="98"/>
      <c r="CU219" s="98"/>
      <c r="CV219" s="98"/>
      <c r="CW219" s="98"/>
      <c r="CX219" s="98"/>
      <c r="CY219" s="98"/>
      <c r="CZ219" s="98"/>
      <c r="DA219" s="98"/>
      <c r="DB219" s="98"/>
      <c r="DC219" s="98"/>
      <c r="DD219" s="98"/>
      <c r="DE219" s="98"/>
      <c r="DF219" s="98"/>
      <c r="DG219" s="98"/>
      <c r="DH219" s="98"/>
      <c r="DI219" s="98"/>
      <c r="DK219" s="98"/>
      <c r="DL219" s="98"/>
      <c r="DM219" s="98"/>
      <c r="DN219" s="98"/>
      <c r="DO219" s="98"/>
      <c r="DP219" s="98"/>
      <c r="EE219" s="65"/>
    </row>
    <row r="220" spans="1:136" s="32" customFormat="1" ht="14.25" customHeight="1" x14ac:dyDescent="0.25">
      <c r="C220" s="151" t="s">
        <v>152</v>
      </c>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c r="AA220" s="152"/>
      <c r="AB220" s="152"/>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I220" s="98"/>
      <c r="CJ220" s="98"/>
      <c r="CK220" s="98"/>
      <c r="CL220" s="98"/>
      <c r="CM220" s="98"/>
      <c r="CN220" s="98"/>
      <c r="CO220" s="98"/>
      <c r="CP220" s="98"/>
      <c r="CQ220" s="98"/>
      <c r="CR220" s="98"/>
      <c r="CS220" s="98"/>
      <c r="CT220" s="98"/>
      <c r="CU220" s="98"/>
      <c r="CV220" s="98"/>
      <c r="CW220" s="98"/>
      <c r="CX220" s="98"/>
      <c r="CY220" s="98"/>
      <c r="CZ220" s="98"/>
      <c r="DA220" s="98"/>
      <c r="DB220" s="98"/>
      <c r="DC220" s="98"/>
      <c r="DD220" s="98"/>
      <c r="DE220" s="98"/>
      <c r="DF220" s="98"/>
      <c r="DG220" s="98"/>
      <c r="DH220" s="98"/>
      <c r="DI220" s="98"/>
      <c r="DK220" s="98"/>
      <c r="DL220" s="98"/>
      <c r="DM220" s="98"/>
      <c r="DN220" s="98"/>
      <c r="DO220" s="98"/>
      <c r="DP220" s="98"/>
      <c r="EE220" s="65"/>
    </row>
    <row r="221" spans="1:136" ht="21" customHeight="1" x14ac:dyDescent="0.25">
      <c r="B221" s="32"/>
      <c r="C221" s="93" t="s">
        <v>81</v>
      </c>
      <c r="D221" s="92"/>
      <c r="E221" s="92"/>
      <c r="F221" s="92"/>
      <c r="G221" s="92"/>
      <c r="H221" s="92"/>
      <c r="I221" s="92"/>
      <c r="J221" s="92"/>
      <c r="K221" s="92"/>
      <c r="L221" s="92"/>
      <c r="M221" s="92"/>
      <c r="N221" s="92"/>
      <c r="O221" s="92"/>
      <c r="P221" s="92"/>
      <c r="Q221" s="92"/>
      <c r="R221" s="92"/>
      <c r="S221" s="92"/>
      <c r="T221" s="92"/>
      <c r="U221" s="92"/>
      <c r="V221" s="92"/>
      <c r="W221" s="92"/>
      <c r="X221" s="92"/>
      <c r="Y221" s="92"/>
      <c r="Z221" s="92"/>
      <c r="AA221" s="92"/>
      <c r="AB221" s="92"/>
      <c r="AC221" s="92"/>
      <c r="AD221" s="92"/>
      <c r="AE221" s="92"/>
      <c r="AF221" s="92"/>
      <c r="AG221" s="92"/>
      <c r="AH221" s="92"/>
      <c r="AI221" s="92"/>
      <c r="AJ221" s="92"/>
      <c r="AK221" s="92"/>
      <c r="AL221" s="92"/>
      <c r="AM221" s="92"/>
      <c r="AN221" s="92"/>
      <c r="AO221" s="92"/>
      <c r="AP221" s="92"/>
      <c r="AQ221" s="92"/>
      <c r="AR221" s="92"/>
      <c r="AS221" s="92"/>
      <c r="AT221" s="92"/>
      <c r="AU221" s="92"/>
      <c r="AV221" s="92"/>
      <c r="AW221" s="92"/>
      <c r="AX221" s="92"/>
      <c r="AY221" s="92"/>
      <c r="AZ221" s="92"/>
      <c r="BA221" s="92"/>
      <c r="BB221" s="92"/>
      <c r="BC221" s="92"/>
      <c r="BD221" s="92"/>
      <c r="BE221" s="92"/>
      <c r="BF221" s="92"/>
      <c r="BG221" s="92"/>
      <c r="BH221" s="92"/>
      <c r="BI221" s="92"/>
      <c r="BJ221" s="92"/>
      <c r="BK221" s="92"/>
      <c r="BL221" s="92"/>
      <c r="BM221" s="92"/>
      <c r="BN221" s="92"/>
      <c r="BO221" s="92"/>
      <c r="BP221" s="92"/>
      <c r="BQ221" s="92"/>
      <c r="BR221" s="92"/>
      <c r="BS221" s="92"/>
      <c r="BT221" s="92"/>
      <c r="BU221" s="92"/>
      <c r="BV221" s="92"/>
      <c r="BW221" s="92"/>
      <c r="BX221" s="92"/>
      <c r="BY221" s="92"/>
      <c r="BZ221" s="92"/>
      <c r="CA221" s="92"/>
      <c r="CB221" s="92"/>
      <c r="CC221" s="92"/>
      <c r="CD221" s="92"/>
      <c r="CE221" s="92"/>
      <c r="CF221" s="92"/>
      <c r="CG221" s="92"/>
      <c r="CH221" s="12"/>
      <c r="CI221" s="92"/>
      <c r="CJ221" s="92"/>
      <c r="CK221" s="92"/>
      <c r="CL221" s="92"/>
      <c r="CM221" s="92"/>
      <c r="CN221" s="92"/>
      <c r="CO221" s="92"/>
      <c r="CP221" s="92"/>
      <c r="CQ221" s="92"/>
      <c r="CR221" s="92"/>
      <c r="CS221" s="92"/>
      <c r="CT221" s="92"/>
      <c r="CU221" s="92"/>
      <c r="CV221" s="92"/>
      <c r="CW221" s="92"/>
      <c r="CX221" s="92"/>
      <c r="CY221" s="92"/>
      <c r="CZ221" s="92"/>
      <c r="DA221" s="92"/>
      <c r="DB221" s="92"/>
      <c r="DC221" s="92"/>
      <c r="DD221" s="92"/>
      <c r="DE221" s="92"/>
      <c r="DF221" s="92"/>
      <c r="DG221" s="92"/>
      <c r="DH221" s="92"/>
      <c r="DI221" s="92"/>
      <c r="DJ221" s="12"/>
      <c r="DK221" s="92"/>
      <c r="DL221" s="92"/>
      <c r="DM221" s="92"/>
      <c r="DN221" s="92"/>
      <c r="DO221" s="92"/>
      <c r="DP221" s="92"/>
      <c r="DQ221" s="12"/>
      <c r="DR221" s="12"/>
      <c r="DS221" s="12"/>
      <c r="DT221" s="12"/>
      <c r="DU221" s="12"/>
      <c r="DV221" s="12"/>
      <c r="DW221" s="12"/>
      <c r="DX221" s="12"/>
      <c r="DY221" s="12"/>
      <c r="DZ221" s="12"/>
      <c r="EA221" s="12"/>
      <c r="EB221" s="12"/>
      <c r="EC221" s="12"/>
      <c r="ED221" s="12"/>
      <c r="EE221" s="75"/>
      <c r="EF221" s="32"/>
    </row>
    <row r="222" spans="1:136" s="12" customFormat="1" ht="18.75" customHeight="1" x14ac:dyDescent="0.25">
      <c r="C222" s="130" t="s">
        <v>151</v>
      </c>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65"/>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65"/>
      <c r="BD222" s="32"/>
      <c r="BE222" s="32"/>
      <c r="BF222" s="32"/>
      <c r="BG222" s="32"/>
      <c r="BH222" s="32"/>
      <c r="BI222" s="32"/>
      <c r="BJ222" s="32"/>
      <c r="BK222" s="32"/>
      <c r="BL222" s="32"/>
      <c r="BM222" s="32"/>
      <c r="BN222" s="32"/>
      <c r="BO222" s="32"/>
      <c r="BP222" s="32"/>
      <c r="BQ222" s="32"/>
      <c r="BR222" s="32"/>
      <c r="BS222" s="32"/>
      <c r="BT222" s="32"/>
      <c r="BU222" s="32"/>
      <c r="BV222" s="32"/>
      <c r="BW222" s="32"/>
      <c r="BX222" s="32"/>
      <c r="BY222" s="32"/>
      <c r="BZ222" s="32"/>
      <c r="CA222" s="32"/>
      <c r="CB222" s="32"/>
      <c r="CC222" s="32"/>
      <c r="CD222" s="32"/>
      <c r="CE222" s="32"/>
      <c r="CF222" s="32"/>
      <c r="CG222" s="65"/>
      <c r="CH222" s="32"/>
      <c r="CI222" s="32"/>
      <c r="CJ222" s="32"/>
      <c r="CK222" s="32"/>
      <c r="CL222" s="32"/>
      <c r="CM222" s="32"/>
      <c r="CN222" s="32"/>
      <c r="CO222" s="32"/>
      <c r="CP222" s="32"/>
      <c r="CQ222" s="32"/>
      <c r="CR222" s="32"/>
      <c r="CS222" s="32"/>
      <c r="CT222" s="32"/>
      <c r="CU222" s="32"/>
      <c r="CV222" s="32"/>
      <c r="CW222" s="32"/>
      <c r="CX222" s="32"/>
      <c r="CY222" s="32"/>
      <c r="CZ222" s="32"/>
      <c r="DA222" s="32"/>
      <c r="DB222" s="32"/>
      <c r="DC222" s="32"/>
      <c r="DD222" s="32"/>
      <c r="DE222" s="32"/>
      <c r="DF222" s="32"/>
      <c r="DG222" s="32"/>
      <c r="DH222" s="32"/>
      <c r="DI222" s="65"/>
      <c r="DJ222" s="32"/>
      <c r="DK222" s="32"/>
      <c r="DL222" s="32"/>
      <c r="DM222" s="32"/>
      <c r="DN222" s="32"/>
      <c r="DO222" s="32"/>
      <c r="DP222" s="32"/>
      <c r="DQ222" s="32"/>
      <c r="DR222" s="32"/>
      <c r="DS222" s="32"/>
      <c r="DT222" s="32"/>
      <c r="DU222" s="32"/>
      <c r="DV222" s="32"/>
      <c r="DW222" s="32"/>
      <c r="DX222" s="32"/>
      <c r="DY222" s="32"/>
      <c r="DZ222" s="32"/>
      <c r="EA222" s="32"/>
      <c r="EB222" s="32"/>
      <c r="EC222" s="32"/>
      <c r="ED222" s="32"/>
      <c r="EE222" s="65"/>
    </row>
    <row r="223" spans="1:136" s="32" customFormat="1" ht="14.25" customHeight="1" x14ac:dyDescent="0.25">
      <c r="C223" s="176" t="s">
        <v>155</v>
      </c>
      <c r="D223" s="176"/>
      <c r="E223" s="176"/>
      <c r="F223" s="176"/>
      <c r="G223" s="176"/>
      <c r="H223" s="176"/>
      <c r="I223" s="176"/>
      <c r="J223" s="176"/>
      <c r="K223" s="176"/>
      <c r="L223" s="176"/>
      <c r="M223" s="176"/>
      <c r="N223" s="176"/>
      <c r="O223" s="176"/>
      <c r="P223" s="176"/>
      <c r="Q223" s="176"/>
      <c r="R223" s="176"/>
      <c r="S223" s="176"/>
      <c r="T223" s="176"/>
      <c r="U223" s="176"/>
      <c r="V223" s="176"/>
      <c r="W223" s="176"/>
      <c r="X223" s="176"/>
      <c r="Y223" s="176"/>
      <c r="Z223" s="176"/>
      <c r="AA223" s="176"/>
      <c r="AB223" s="176"/>
      <c r="AC223" s="176"/>
      <c r="AD223" s="176"/>
      <c r="AE223" s="176"/>
      <c r="AF223" s="176"/>
      <c r="AG223" s="176"/>
      <c r="AH223" s="176"/>
      <c r="AI223" s="176"/>
      <c r="AJ223" s="176"/>
      <c r="AK223" s="176"/>
      <c r="AL223" s="176"/>
      <c r="AM223" s="176"/>
      <c r="AN223" s="176"/>
      <c r="AO223" s="176"/>
      <c r="AP223" s="176"/>
      <c r="AQ223" s="176"/>
      <c r="AR223" s="176"/>
      <c r="AS223" s="176"/>
      <c r="AT223" s="176"/>
      <c r="AU223" s="176"/>
      <c r="AV223" s="176"/>
      <c r="AW223" s="176"/>
      <c r="AX223" s="176"/>
      <c r="AY223" s="176"/>
      <c r="AZ223" s="176"/>
      <c r="BA223" s="176"/>
      <c r="BB223" s="176"/>
      <c r="BC223" s="176"/>
      <c r="BD223" s="176"/>
      <c r="BE223" s="176"/>
      <c r="BF223" s="176"/>
      <c r="BG223" s="176"/>
      <c r="BH223" s="176"/>
      <c r="BI223" s="176"/>
      <c r="BJ223" s="176"/>
      <c r="BK223" s="176"/>
      <c r="BL223" s="176"/>
      <c r="BM223" s="176"/>
      <c r="BN223" s="176"/>
      <c r="BO223" s="176"/>
      <c r="BP223" s="176"/>
      <c r="BQ223" s="176"/>
      <c r="BR223" s="176"/>
      <c r="BS223" s="176"/>
      <c r="BT223" s="176"/>
      <c r="BU223" s="176"/>
      <c r="BV223" s="176"/>
      <c r="BW223" s="176"/>
      <c r="BX223" s="176"/>
      <c r="BY223" s="176"/>
      <c r="BZ223" s="176"/>
      <c r="CA223" s="176"/>
      <c r="CB223" s="176"/>
      <c r="CC223" s="176"/>
      <c r="CD223" s="176"/>
      <c r="CE223" s="176"/>
      <c r="CF223" s="176"/>
      <c r="CG223" s="176"/>
      <c r="EE223" s="65"/>
    </row>
    <row r="224" spans="1:136" s="32" customFormat="1" ht="14.25" customHeight="1" x14ac:dyDescent="0.25">
      <c r="C224" s="175" t="s">
        <v>82</v>
      </c>
      <c r="D224" s="175"/>
      <c r="E224" s="175"/>
      <c r="F224" s="175"/>
      <c r="G224" s="175"/>
      <c r="H224" s="175"/>
      <c r="I224" s="175"/>
      <c r="J224" s="175"/>
      <c r="K224" s="175"/>
      <c r="L224" s="175"/>
      <c r="M224" s="175"/>
      <c r="N224" s="175"/>
      <c r="O224" s="175"/>
      <c r="P224" s="175"/>
      <c r="Q224" s="175"/>
      <c r="R224" s="175"/>
      <c r="S224" s="175"/>
      <c r="T224" s="175"/>
      <c r="U224" s="175"/>
      <c r="V224" s="175"/>
      <c r="W224" s="175"/>
      <c r="X224" s="175"/>
      <c r="Y224" s="175"/>
      <c r="Z224" s="175"/>
      <c r="AA224" s="175"/>
      <c r="AB224" s="175"/>
      <c r="AC224" s="175"/>
      <c r="AD224" s="175"/>
      <c r="AE224" s="175"/>
      <c r="AF224" s="175"/>
      <c r="AG224" s="175"/>
      <c r="AH224" s="175"/>
      <c r="AI224" s="175"/>
      <c r="AJ224" s="175"/>
      <c r="AK224" s="175"/>
      <c r="AL224" s="175"/>
      <c r="AM224" s="175"/>
      <c r="AN224" s="175"/>
      <c r="AO224" s="175"/>
      <c r="AP224" s="175"/>
      <c r="AQ224" s="175"/>
      <c r="AR224" s="175"/>
      <c r="AS224" s="175"/>
      <c r="AT224" s="175"/>
      <c r="AU224" s="175"/>
      <c r="AV224" s="175"/>
      <c r="AW224" s="175"/>
      <c r="AX224" s="175"/>
      <c r="AY224" s="175"/>
      <c r="AZ224" s="175"/>
      <c r="BA224" s="175"/>
      <c r="BB224" s="175"/>
      <c r="BC224" s="175"/>
      <c r="BD224" s="175"/>
      <c r="BE224" s="175"/>
      <c r="BF224" s="175"/>
      <c r="BG224" s="175"/>
      <c r="BH224" s="175"/>
      <c r="BI224" s="175"/>
      <c r="BJ224" s="175"/>
      <c r="BK224" s="175"/>
      <c r="BL224" s="175"/>
      <c r="BM224" s="175"/>
      <c r="BN224" s="175"/>
      <c r="BO224" s="175"/>
      <c r="BP224" s="175"/>
      <c r="BQ224" s="175"/>
      <c r="BR224" s="175"/>
      <c r="BS224" s="175"/>
      <c r="BT224" s="175"/>
      <c r="BU224" s="175"/>
      <c r="BV224" s="175"/>
      <c r="BW224" s="175"/>
      <c r="BX224" s="175"/>
      <c r="BY224" s="175"/>
      <c r="BZ224" s="175"/>
      <c r="CA224" s="175"/>
      <c r="CB224" s="175"/>
      <c r="CC224" s="175"/>
      <c r="CD224" s="175"/>
      <c r="CE224" s="175"/>
      <c r="CF224" s="175"/>
      <c r="CG224" s="175"/>
      <c r="EE224" s="65"/>
    </row>
    <row r="225" spans="2:136" ht="16.5" customHeight="1" x14ac:dyDescent="0.25">
      <c r="C225" s="142" t="s">
        <v>154</v>
      </c>
      <c r="D225" s="143"/>
      <c r="E225" s="143"/>
      <c r="F225" s="143"/>
      <c r="G225" s="143"/>
      <c r="H225" s="143"/>
      <c r="I225" s="143"/>
      <c r="J225" s="143"/>
      <c r="K225" s="143"/>
      <c r="L225" s="143"/>
      <c r="M225" s="143"/>
      <c r="N225" s="143"/>
      <c r="O225" s="143"/>
      <c r="P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94"/>
      <c r="AX225" s="94"/>
      <c r="AY225" s="94"/>
      <c r="AZ225" s="94"/>
      <c r="BA225" s="94"/>
      <c r="BB225" s="94"/>
      <c r="BC225" s="94"/>
      <c r="BD225" s="94"/>
      <c r="BE225" s="94"/>
      <c r="BF225" s="94"/>
      <c r="BG225" s="94"/>
      <c r="BH225" s="94"/>
      <c r="BI225" s="94"/>
      <c r="BJ225" s="94"/>
      <c r="BK225" s="94"/>
      <c r="BL225" s="94"/>
      <c r="BM225" s="94"/>
      <c r="BN225" s="94"/>
      <c r="BO225" s="94"/>
      <c r="BP225" s="94"/>
      <c r="BQ225" s="94"/>
      <c r="BR225" s="94"/>
      <c r="BS225" s="94"/>
      <c r="BT225" s="94"/>
      <c r="BU225" s="94"/>
      <c r="BV225" s="94"/>
      <c r="BW225" s="94"/>
      <c r="BX225" s="94"/>
      <c r="BY225" s="94"/>
      <c r="BZ225" s="94"/>
      <c r="CA225" s="94"/>
      <c r="CB225" s="94"/>
      <c r="CC225" s="94"/>
      <c r="CD225" s="94"/>
      <c r="CE225" s="94"/>
      <c r="CF225" s="94"/>
      <c r="CG225" s="94"/>
      <c r="CH225" s="32"/>
      <c r="CI225" s="94"/>
      <c r="CJ225" s="94"/>
      <c r="CK225" s="94"/>
      <c r="CL225" s="94"/>
      <c r="CM225" s="94"/>
      <c r="CN225" s="94"/>
      <c r="CO225" s="94"/>
      <c r="CP225" s="94"/>
      <c r="CQ225" s="94"/>
      <c r="CR225" s="94"/>
      <c r="CS225" s="94"/>
      <c r="CT225" s="94"/>
      <c r="CU225" s="94"/>
      <c r="CV225" s="94"/>
      <c r="CW225" s="94"/>
      <c r="CX225" s="94"/>
      <c r="CY225" s="94"/>
      <c r="CZ225" s="94"/>
      <c r="DA225" s="94"/>
      <c r="DB225" s="94"/>
      <c r="DC225" s="94"/>
      <c r="DD225" s="94"/>
      <c r="DE225" s="94"/>
      <c r="DF225" s="94"/>
      <c r="DG225" s="94"/>
      <c r="DH225" s="94"/>
      <c r="DI225" s="94"/>
      <c r="DK225" s="94"/>
      <c r="DL225" s="94"/>
      <c r="DM225" s="94"/>
      <c r="DN225" s="94"/>
      <c r="DO225" s="94"/>
      <c r="DP225" s="94"/>
      <c r="DQ225" s="32"/>
      <c r="DR225" s="32"/>
      <c r="DS225" s="32"/>
      <c r="DT225" s="32"/>
      <c r="DU225" s="32"/>
      <c r="DV225" s="32"/>
      <c r="DW225" s="32"/>
      <c r="DX225" s="32"/>
      <c r="DY225" s="32"/>
      <c r="DZ225" s="32"/>
      <c r="EA225" s="32"/>
      <c r="EB225" s="32"/>
      <c r="EC225" s="32"/>
      <c r="ED225" s="32"/>
      <c r="EF225" s="32"/>
    </row>
    <row r="226" spans="2:136" s="32" customFormat="1" ht="18.75" customHeight="1" x14ac:dyDescent="0.25">
      <c r="B226" s="1"/>
      <c r="C226" s="127" t="s">
        <v>115</v>
      </c>
      <c r="D226" s="128"/>
      <c r="E226" s="128"/>
      <c r="F226" s="128"/>
      <c r="G226" s="128"/>
      <c r="H226" s="128"/>
      <c r="I226" s="128"/>
      <c r="J226" s="128"/>
      <c r="K226" s="128"/>
      <c r="L226" s="128"/>
      <c r="M226" s="128"/>
      <c r="N226" s="128"/>
      <c r="O226" s="128"/>
      <c r="P226" s="128"/>
      <c r="Q226" s="128"/>
      <c r="R226" s="128"/>
      <c r="S226" s="128"/>
      <c r="T226" s="128"/>
      <c r="U226" s="128"/>
      <c r="V226" s="128"/>
      <c r="W226" s="128"/>
      <c r="X226" s="128"/>
      <c r="Y226" s="128"/>
      <c r="Z226" s="128"/>
      <c r="AA226" s="128"/>
      <c r="AB226" s="128"/>
      <c r="AC226" s="128"/>
      <c r="AD226" s="128"/>
      <c r="AE226" s="128"/>
      <c r="AF226" s="128"/>
      <c r="AG226" s="128"/>
      <c r="AH226" s="128"/>
      <c r="AI226" s="128"/>
      <c r="AJ226" s="128"/>
      <c r="AK226" s="128"/>
      <c r="AL226" s="128"/>
      <c r="AM226" s="128"/>
      <c r="AN226" s="128"/>
      <c r="AO226" s="128"/>
      <c r="AP226" s="128"/>
      <c r="AQ226" s="128"/>
      <c r="AR226" s="128"/>
      <c r="AS226" s="128"/>
      <c r="AT226" s="128"/>
      <c r="AU226" s="128"/>
      <c r="AV226" s="128"/>
      <c r="AW226" s="128"/>
      <c r="AX226" s="128"/>
      <c r="AY226" s="128"/>
      <c r="AZ226" s="128"/>
      <c r="BA226" s="128"/>
      <c r="BB226" s="128"/>
      <c r="BC226" s="128"/>
      <c r="BD226" s="128"/>
      <c r="BE226" s="128"/>
      <c r="BF226" s="128"/>
      <c r="BG226" s="128"/>
      <c r="BH226" s="128"/>
      <c r="BI226" s="128"/>
      <c r="BJ226" s="128"/>
      <c r="BK226" s="128"/>
      <c r="BL226" s="128"/>
      <c r="BM226" s="128"/>
      <c r="BN226" s="128"/>
      <c r="BO226" s="128"/>
      <c r="BP226" s="128"/>
      <c r="BQ226" s="128"/>
      <c r="BR226" s="128"/>
      <c r="BS226" s="128"/>
      <c r="BT226" s="128"/>
      <c r="BU226" s="128"/>
      <c r="BV226" s="128"/>
      <c r="BW226" s="128"/>
      <c r="BX226" s="128"/>
      <c r="BY226" s="128"/>
      <c r="BZ226" s="128"/>
      <c r="CA226" s="128"/>
      <c r="CB226" s="128"/>
      <c r="CC226" s="128"/>
      <c r="CD226" s="128"/>
      <c r="CE226" s="128"/>
      <c r="CF226" s="128"/>
      <c r="CG226" s="128"/>
      <c r="CI226" s="128"/>
      <c r="CJ226" s="128"/>
      <c r="CK226" s="128"/>
      <c r="CL226" s="128"/>
      <c r="CM226" s="128"/>
      <c r="CN226" s="128"/>
      <c r="CO226" s="128"/>
      <c r="CP226" s="128"/>
      <c r="CQ226" s="128"/>
      <c r="CR226" s="128"/>
      <c r="CS226" s="128"/>
      <c r="CT226" s="128"/>
      <c r="CU226" s="128"/>
      <c r="CV226" s="128"/>
      <c r="CW226" s="128"/>
      <c r="CX226" s="128"/>
      <c r="CY226" s="128"/>
      <c r="CZ226" s="128"/>
      <c r="DA226" s="128"/>
      <c r="DB226" s="128"/>
      <c r="DC226" s="128"/>
      <c r="DD226" s="128"/>
      <c r="DE226" s="128"/>
      <c r="DF226" s="128"/>
      <c r="DG226" s="128"/>
      <c r="DH226" s="128"/>
      <c r="DI226" s="128"/>
      <c r="DK226" s="128"/>
      <c r="DL226" s="128"/>
      <c r="DM226" s="128"/>
      <c r="DN226" s="128"/>
      <c r="DO226" s="128"/>
      <c r="DP226" s="128"/>
      <c r="EE226" s="65"/>
    </row>
    <row r="227" spans="2:136" s="32" customFormat="1" ht="15" customHeight="1" x14ac:dyDescent="0.25">
      <c r="B227" s="1"/>
      <c r="C227" s="158" t="s">
        <v>114</v>
      </c>
      <c r="D227" s="158"/>
      <c r="E227" s="158"/>
      <c r="F227" s="158"/>
      <c r="G227" s="158"/>
      <c r="H227" s="158"/>
      <c r="I227" s="158"/>
      <c r="J227" s="158"/>
      <c r="K227" s="158"/>
      <c r="L227" s="158"/>
      <c r="M227" s="158"/>
      <c r="N227" s="158"/>
      <c r="O227" s="158"/>
      <c r="P227" s="158"/>
      <c r="Q227" s="158"/>
      <c r="R227" s="158"/>
      <c r="S227" s="158"/>
      <c r="T227" s="158"/>
      <c r="U227" s="158"/>
      <c r="V227" s="158"/>
      <c r="W227" s="158"/>
      <c r="X227" s="158"/>
      <c r="Y227" s="158"/>
      <c r="Z227" s="158"/>
      <c r="AA227" s="158"/>
      <c r="AB227" s="158"/>
      <c r="AC227" s="158"/>
      <c r="AD227" s="158"/>
      <c r="AE227" s="158"/>
      <c r="AF227" s="158"/>
      <c r="AG227" s="158"/>
      <c r="AH227" s="158"/>
      <c r="AI227" s="158"/>
      <c r="AJ227" s="158"/>
      <c r="AK227" s="158"/>
      <c r="AL227" s="158"/>
      <c r="AM227" s="158"/>
      <c r="AN227" s="158"/>
      <c r="AO227" s="158"/>
      <c r="AP227" s="158"/>
      <c r="AQ227" s="158"/>
      <c r="AR227" s="158"/>
      <c r="AS227" s="158"/>
      <c r="AT227" s="158"/>
      <c r="AU227" s="158"/>
      <c r="AV227" s="158"/>
      <c r="AW227" s="158"/>
      <c r="AX227" s="158"/>
      <c r="AY227" s="158"/>
      <c r="AZ227" s="158"/>
      <c r="BA227" s="158"/>
      <c r="BB227" s="158"/>
      <c r="BC227" s="158"/>
      <c r="BD227" s="158"/>
      <c r="BE227" s="158"/>
      <c r="BF227" s="158"/>
      <c r="BG227" s="158"/>
      <c r="BH227" s="158"/>
      <c r="BI227" s="158"/>
      <c r="BJ227" s="158"/>
      <c r="BK227" s="158"/>
      <c r="BL227" s="158"/>
      <c r="BM227" s="158"/>
      <c r="BN227" s="158"/>
      <c r="BO227" s="158"/>
      <c r="BP227" s="158"/>
      <c r="BQ227" s="158"/>
      <c r="BR227" s="158"/>
      <c r="BS227" s="158"/>
      <c r="BT227" s="158"/>
      <c r="BU227" s="158"/>
      <c r="BV227" s="158"/>
      <c r="BW227" s="158"/>
      <c r="BX227" s="158"/>
      <c r="BY227" s="158"/>
      <c r="BZ227" s="158"/>
      <c r="CA227" s="158"/>
      <c r="CB227" s="158"/>
      <c r="CC227" s="158"/>
      <c r="CD227" s="158"/>
      <c r="CE227" s="158"/>
      <c r="CF227" s="158"/>
      <c r="CG227" s="158"/>
      <c r="EE227" s="65"/>
    </row>
    <row r="228" spans="2:136" ht="32.25" customHeight="1" x14ac:dyDescent="0.25">
      <c r="C228" s="158" t="s">
        <v>198</v>
      </c>
      <c r="D228" s="158"/>
      <c r="E228" s="158"/>
      <c r="F228" s="158"/>
      <c r="G228" s="158"/>
      <c r="H228" s="158"/>
      <c r="I228" s="158"/>
      <c r="J228" s="158"/>
      <c r="K228" s="158"/>
      <c r="L228" s="158"/>
      <c r="M228" s="158"/>
      <c r="N228" s="158"/>
      <c r="O228" s="158"/>
      <c r="P228" s="158"/>
      <c r="Q228" s="158"/>
      <c r="R228" s="158"/>
      <c r="S228" s="158"/>
      <c r="T228" s="158"/>
      <c r="U228" s="158"/>
      <c r="V228" s="158"/>
      <c r="W228" s="158"/>
      <c r="X228" s="158"/>
      <c r="Y228" s="158"/>
      <c r="Z228" s="158"/>
      <c r="AA228" s="158"/>
      <c r="AB228" s="158"/>
      <c r="AC228" s="158"/>
      <c r="AD228" s="158"/>
      <c r="AE228" s="158"/>
      <c r="AF228" s="158"/>
      <c r="AG228" s="158"/>
      <c r="AH228" s="158"/>
      <c r="AI228" s="158"/>
      <c r="AJ228" s="158"/>
      <c r="AK228" s="158"/>
      <c r="AL228" s="158"/>
      <c r="AM228" s="158"/>
      <c r="AN228" s="158"/>
      <c r="AO228" s="158"/>
      <c r="AP228" s="158"/>
      <c r="AQ228" s="158"/>
      <c r="AR228" s="158"/>
      <c r="AS228" s="158"/>
      <c r="AT228" s="158"/>
      <c r="AU228" s="158"/>
      <c r="AV228" s="158"/>
      <c r="AW228" s="158"/>
      <c r="AX228" s="158"/>
      <c r="AY228" s="158"/>
      <c r="AZ228" s="158"/>
      <c r="BA228" s="158"/>
      <c r="BB228" s="158"/>
      <c r="BC228" s="158"/>
      <c r="BD228" s="158"/>
      <c r="BE228" s="158"/>
      <c r="BF228" s="158"/>
      <c r="BG228" s="158"/>
      <c r="BH228" s="158"/>
      <c r="BI228" s="158"/>
      <c r="BJ228" s="158"/>
      <c r="BK228" s="158"/>
      <c r="BL228" s="158"/>
      <c r="BM228" s="158"/>
      <c r="BN228" s="158"/>
      <c r="BO228" s="158"/>
      <c r="BP228" s="158"/>
      <c r="BQ228" s="158"/>
      <c r="BR228" s="158"/>
      <c r="BS228" s="158"/>
      <c r="BT228" s="158"/>
      <c r="BU228" s="158"/>
      <c r="BV228" s="158"/>
      <c r="BW228" s="158"/>
      <c r="BX228" s="158"/>
      <c r="BY228" s="158"/>
      <c r="BZ228" s="158"/>
      <c r="CA228" s="158"/>
      <c r="CB228" s="158"/>
      <c r="CC228" s="158"/>
      <c r="CD228" s="158"/>
      <c r="CE228" s="158"/>
      <c r="CF228" s="158"/>
      <c r="CG228" s="158"/>
      <c r="CH228" s="158"/>
      <c r="CI228" s="158"/>
      <c r="CJ228" s="158"/>
      <c r="CK228" s="158"/>
      <c r="CL228" s="158"/>
      <c r="CM228" s="158"/>
      <c r="CN228" s="158"/>
      <c r="CO228" s="158"/>
      <c r="CP228" s="158"/>
      <c r="CQ228" s="158"/>
      <c r="CR228" s="158"/>
      <c r="CS228" s="158"/>
      <c r="CT228" s="158"/>
      <c r="CU228" s="158"/>
      <c r="CV228" s="158"/>
      <c r="CW228" s="158"/>
      <c r="CX228" s="158"/>
      <c r="CY228" s="158"/>
      <c r="CZ228" s="158"/>
      <c r="DA228" s="158"/>
      <c r="DB228" s="158"/>
      <c r="DC228" s="158"/>
      <c r="DD228" s="158"/>
      <c r="DE228" s="158"/>
      <c r="DF228" s="158"/>
      <c r="DG228" s="158"/>
      <c r="DH228" s="158"/>
      <c r="DI228" s="158"/>
      <c r="DJ228" s="158"/>
      <c r="DK228" s="158"/>
      <c r="DL228" s="158"/>
      <c r="DM228" s="158"/>
      <c r="DN228" s="158"/>
      <c r="DO228" s="158"/>
      <c r="DP228" s="158"/>
      <c r="DQ228" s="158"/>
      <c r="DR228" s="158"/>
      <c r="DS228" s="158"/>
      <c r="DT228" s="158"/>
      <c r="DU228" s="158"/>
      <c r="DV228" s="158"/>
      <c r="DW228" s="158"/>
      <c r="DX228" s="158"/>
      <c r="DY228" s="158"/>
      <c r="DZ228" s="158"/>
      <c r="EA228" s="158"/>
      <c r="EB228" s="158"/>
      <c r="EC228" s="158"/>
      <c r="ED228" s="158"/>
      <c r="EE228" s="158"/>
      <c r="EF228" s="32"/>
    </row>
    <row r="229" spans="2:136" x14ac:dyDescent="0.25">
      <c r="C229" s="125"/>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c r="AV229" s="125"/>
      <c r="AW229" s="125"/>
      <c r="AX229" s="125"/>
      <c r="AY229" s="125"/>
      <c r="AZ229" s="125"/>
      <c r="BA229" s="125"/>
      <c r="BB229" s="125"/>
      <c r="BC229" s="125"/>
      <c r="BD229" s="125"/>
      <c r="BE229" s="125"/>
      <c r="BF229" s="125"/>
      <c r="BG229" s="125"/>
      <c r="BH229" s="125"/>
      <c r="BI229" s="125"/>
      <c r="BJ229" s="125"/>
      <c r="BK229" s="125"/>
      <c r="CI229" s="125"/>
      <c r="CJ229" s="125"/>
      <c r="CK229" s="125"/>
      <c r="CL229" s="125"/>
      <c r="CM229" s="125"/>
      <c r="CN229" s="125"/>
      <c r="CO229" s="125"/>
      <c r="CU229" s="125"/>
      <c r="CV229" s="125"/>
      <c r="CY229" s="125"/>
      <c r="DA229" s="125"/>
      <c r="DG229" s="125"/>
      <c r="DP229" s="125"/>
      <c r="EF229" s="32"/>
    </row>
    <row r="237" spans="2:136" x14ac:dyDescent="0.25">
      <c r="D237" s="11"/>
    </row>
    <row r="242" spans="4:4" x14ac:dyDescent="0.25">
      <c r="D242" s="32"/>
    </row>
    <row r="243" spans="4:4" ht="20.25" customHeight="1" x14ac:dyDescent="0.25"/>
  </sheetData>
  <mergeCells count="85">
    <mergeCell ref="BX107:BY107"/>
    <mergeCell ref="BE106:CG106"/>
    <mergeCell ref="CP107:CV107"/>
    <mergeCell ref="C201:ED201"/>
    <mergeCell ref="CI7:DI7"/>
    <mergeCell ref="CI8:CO8"/>
    <mergeCell ref="CP8:CV8"/>
    <mergeCell ref="CW8:CY8"/>
    <mergeCell ref="DB8:DG8"/>
    <mergeCell ref="DH8:DH9"/>
    <mergeCell ref="DI8:DI9"/>
    <mergeCell ref="BZ8:CE8"/>
    <mergeCell ref="CG107:CG108"/>
    <mergeCell ref="BZ107:CE107"/>
    <mergeCell ref="CW107:CY107"/>
    <mergeCell ref="DK107:DP107"/>
    <mergeCell ref="BB8:BB9"/>
    <mergeCell ref="EE107:EE108"/>
    <mergeCell ref="EE8:EE9"/>
    <mergeCell ref="Q107:T107"/>
    <mergeCell ref="AD106:BC106"/>
    <mergeCell ref="AJ107:AO107"/>
    <mergeCell ref="CF107:CF108"/>
    <mergeCell ref="CZ8:DA8"/>
    <mergeCell ref="CZ107:DA107"/>
    <mergeCell ref="DH107:DH108"/>
    <mergeCell ref="DI107:DI108"/>
    <mergeCell ref="ED107:ED108"/>
    <mergeCell ref="BB107:BB108"/>
    <mergeCell ref="BE107:BK107"/>
    <mergeCell ref="DB107:DG107"/>
    <mergeCell ref="CI106:DH106"/>
    <mergeCell ref="CI107:CO107"/>
    <mergeCell ref="AD7:BC7"/>
    <mergeCell ref="E6:ED6"/>
    <mergeCell ref="BC8:BC9"/>
    <mergeCell ref="DQ8:EC8"/>
    <mergeCell ref="E7:AB7"/>
    <mergeCell ref="CG8:CG9"/>
    <mergeCell ref="AB8:AB9"/>
    <mergeCell ref="AV8:BA8"/>
    <mergeCell ref="DK8:DP8"/>
    <mergeCell ref="DK7:EE7"/>
    <mergeCell ref="Q8:T8"/>
    <mergeCell ref="AD8:AI8"/>
    <mergeCell ref="AJ8:AO8"/>
    <mergeCell ref="BX8:BY8"/>
    <mergeCell ref="BR8:BW8"/>
    <mergeCell ref="C204:ED204"/>
    <mergeCell ref="C224:CG224"/>
    <mergeCell ref="C223:CG223"/>
    <mergeCell ref="C198:ED198"/>
    <mergeCell ref="C214:EE214"/>
    <mergeCell ref="DQ107:EC107"/>
    <mergeCell ref="E106:AA106"/>
    <mergeCell ref="BL107:BQ107"/>
    <mergeCell ref="AD107:AI107"/>
    <mergeCell ref="BC107:BC108"/>
    <mergeCell ref="ED8:ED9"/>
    <mergeCell ref="C98:ED98"/>
    <mergeCell ref="BE8:BK8"/>
    <mergeCell ref="BR107:BW107"/>
    <mergeCell ref="DK106:EE106"/>
    <mergeCell ref="C6:C9"/>
    <mergeCell ref="E105:ED105"/>
    <mergeCell ref="CF8:CF9"/>
    <mergeCell ref="AA8:AA9"/>
    <mergeCell ref="AP8:AU8"/>
    <mergeCell ref="C105:C108"/>
    <mergeCell ref="E107:P107"/>
    <mergeCell ref="BE7:CG7"/>
    <mergeCell ref="E8:P8"/>
    <mergeCell ref="U8:Z8"/>
    <mergeCell ref="BL8:BQ8"/>
    <mergeCell ref="AV107:BA107"/>
    <mergeCell ref="U107:Z107"/>
    <mergeCell ref="AA107:AA108"/>
    <mergeCell ref="AB107:AB108"/>
    <mergeCell ref="AP107:AU107"/>
    <mergeCell ref="C210:EE210"/>
    <mergeCell ref="C228:EE228"/>
    <mergeCell ref="C206:EE206"/>
    <mergeCell ref="C202:ED202"/>
    <mergeCell ref="C203:ED203"/>
    <mergeCell ref="C227:CG227"/>
  </mergeCells>
  <pageMargins left="0.51181102362204722" right="0.51181102362204722" top="0.23622047244094491" bottom="0.15748031496062992" header="0.31496062992125984" footer="0.31496062992125984"/>
  <pageSetup paperSize="9" scale="45" orientation="landscape" r:id="rId1"/>
  <headerFooter>
    <oddHeader>&amp;L&amp;"Calibri"&amp;10&amp;K000000Classified as Internal&amp;1#</oddHeader>
  </headerFooter>
  <rowBreaks count="1" manualBreakCount="1">
    <brk id="100" min="1" max="101" man="1"/>
  </rowBreaks>
  <ignoredErrors>
    <ignoredError sqref="BK166 BQ166 BK67 EC57:EE57 BQ67 CH156 BY156:CF156 BZ57:CH57 E57:P57 P156 AB79 BC79 BY57 DQ57:DZ57 DP156:ED156 DG156:DH156 BY24 BY36 BY76 BY78 BY111 Q57:BW57 Q156:BW156 P15 P33 BY136 CO57 CV57:DP57 CO156:DF156 BY17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A126"/>
  <sheetViews>
    <sheetView showGridLines="0" zoomScale="80" zoomScaleNormal="80" workbookViewId="0">
      <pane xSplit="3" ySplit="9" topLeftCell="D10" activePane="bottomRight" state="frozen"/>
      <selection pane="topRight" activeCell="C1" sqref="C1"/>
      <selection pane="bottomLeft" activeCell="A10" sqref="A10"/>
      <selection pane="bottomRight" activeCell="D10" sqref="D10"/>
    </sheetView>
  </sheetViews>
  <sheetFormatPr defaultColWidth="9.140625" defaultRowHeight="15" outlineLevelCol="1" x14ac:dyDescent="0.25"/>
  <cols>
    <col min="1" max="1" width="1.5703125" style="32" customWidth="1"/>
    <col min="2" max="2" width="3.7109375" style="1" customWidth="1"/>
    <col min="3" max="3" width="42.7109375" style="32" customWidth="1"/>
    <col min="4" max="4" width="11.140625" style="32" customWidth="1"/>
    <col min="5" max="15" width="9.140625" style="32" hidden="1" customWidth="1" outlineLevel="1"/>
    <col min="16" max="16" width="13.85546875" style="32" customWidth="1" collapsed="1"/>
    <col min="17" max="17" width="10.5703125" style="32" hidden="1" customWidth="1" outlineLevel="1"/>
    <col min="18" max="19" width="9.140625" style="32" hidden="1" customWidth="1" outlineLevel="1"/>
    <col min="20" max="20" width="9.140625" style="32" customWidth="1" collapsed="1"/>
    <col min="21" max="21" width="10.5703125" style="32" hidden="1" customWidth="1" outlineLevel="1"/>
    <col min="22" max="25" width="9.140625" style="32" hidden="1" customWidth="1" outlineLevel="1"/>
    <col min="26" max="26" width="9.5703125" style="32" customWidth="1" collapsed="1"/>
    <col min="27" max="27" width="10.5703125" style="32" customWidth="1"/>
    <col min="28" max="28" width="2.28515625" style="32" customWidth="1"/>
    <col min="29" max="33" width="10.5703125" style="32" hidden="1" customWidth="1" outlineLevel="1"/>
    <col min="34" max="34" width="14" style="32" customWidth="1" collapsed="1"/>
    <col min="35" max="35" width="10.5703125" style="32" hidden="1" customWidth="1" outlineLevel="1"/>
    <col min="36" max="39" width="9.140625" style="32" hidden="1" customWidth="1" outlineLevel="1"/>
    <col min="40" max="40" width="10.42578125" style="32" customWidth="1" collapsed="1"/>
    <col min="41" max="41" width="10.5703125" style="32" hidden="1" customWidth="1" outlineLevel="1"/>
    <col min="42" max="45" width="9.140625" style="32" hidden="1" customWidth="1" outlineLevel="1"/>
    <col min="46" max="46" width="9.140625" style="32" customWidth="1" collapsed="1"/>
    <col min="47" max="47" width="10.5703125" style="32" hidden="1" customWidth="1" outlineLevel="1"/>
    <col min="48" max="51" width="9.140625" style="32" hidden="1" customWidth="1" outlineLevel="1"/>
    <col min="52" max="52" width="9.140625" style="32" customWidth="1" collapsed="1"/>
    <col min="53" max="53" width="10.5703125" style="32" customWidth="1"/>
    <col min="54" max="54" width="2.28515625" style="32" customWidth="1"/>
    <col min="55" max="60" width="10.7109375" style="32" hidden="1" customWidth="1" outlineLevel="1"/>
    <col min="61" max="61" width="14.5703125" style="32" customWidth="1" collapsed="1"/>
    <col min="62" max="62" width="10.5703125" style="32" hidden="1" customWidth="1" outlineLevel="1"/>
    <col min="63" max="66" width="9.140625" style="32" hidden="1" customWidth="1" outlineLevel="1"/>
    <col min="67" max="67" width="11.28515625" style="32" customWidth="1" collapsed="1"/>
    <col min="68" max="68" width="10.5703125" style="32" hidden="1" customWidth="1" outlineLevel="1"/>
    <col min="69" max="72" width="9.140625" style="32" hidden="1" customWidth="1" outlineLevel="1"/>
    <col min="73" max="73" width="9.140625" style="32" customWidth="1" collapsed="1"/>
    <col min="74" max="74" width="10.5703125" style="32" hidden="1" customWidth="1" outlineLevel="1"/>
    <col min="75" max="78" width="9.140625" style="32" hidden="1" customWidth="1" outlineLevel="1"/>
    <col min="79" max="79" width="9.140625" style="32" customWidth="1" collapsed="1"/>
    <col min="80" max="80" width="10.5703125" style="32" customWidth="1"/>
    <col min="81" max="81" width="2.28515625" style="32" customWidth="1"/>
    <col min="82" max="87" width="10.7109375" style="32" hidden="1" customWidth="1" outlineLevel="1"/>
    <col min="88" max="88" width="14.5703125" style="32" customWidth="1" collapsed="1"/>
    <col min="89" max="89" width="10.5703125" style="32" hidden="1" customWidth="1" outlineLevel="1"/>
    <col min="90" max="93" width="9.140625" style="32" hidden="1" customWidth="1" outlineLevel="1"/>
    <col min="94" max="94" width="10.7109375" style="32" hidden="1" customWidth="1" outlineLevel="1"/>
    <col min="95" max="95" width="14.5703125" style="32" customWidth="1" collapsed="1"/>
    <col min="96" max="96" width="10.5703125" style="32" hidden="1" customWidth="1" outlineLevel="1"/>
    <col min="97" max="97" width="10.7109375" style="32" hidden="1" customWidth="1" outlineLevel="1"/>
    <col min="98" max="98" width="14.5703125" style="32" customWidth="1" collapsed="1"/>
    <col min="99" max="99" width="10.5703125" style="32" hidden="1" customWidth="1" outlineLevel="1"/>
    <col min="100" max="103" width="9.140625" style="32" hidden="1" customWidth="1" outlineLevel="1"/>
    <col min="104" max="104" width="9.140625" style="32" customWidth="1" collapsed="1"/>
    <col min="105" max="105" width="10.5703125" style="32" customWidth="1"/>
    <col min="106" max="106" width="2.28515625" style="32" customWidth="1"/>
    <col min="107" max="107" width="10.5703125" style="32" hidden="1" customWidth="1" outlineLevel="1"/>
    <col min="108" max="111" width="9.140625" style="32" hidden="1" customWidth="1" outlineLevel="1"/>
    <col min="112" max="112" width="9.140625" style="32" customWidth="1" collapsed="1"/>
    <col min="113" max="113" width="10.5703125" style="32" hidden="1" customWidth="1" outlineLevel="1"/>
    <col min="114" max="124" width="9.140625" style="32" hidden="1" customWidth="1" outlineLevel="1"/>
    <col min="125" max="125" width="10.140625" style="32" customWidth="1" collapsed="1"/>
    <col min="126" max="126" width="10.5703125" style="32" customWidth="1"/>
    <col min="127" max="127" width="4.28515625" style="32" customWidth="1"/>
    <col min="128" max="16384" width="9.140625" style="32"/>
  </cols>
  <sheetData>
    <row r="1" spans="2:127" ht="66" customHeight="1" x14ac:dyDescent="0.25">
      <c r="B1" s="32"/>
      <c r="D1" s="43"/>
    </row>
    <row r="2" spans="2:127" ht="26.25" customHeight="1" x14ac:dyDescent="0.45">
      <c r="B2" s="32"/>
      <c r="C2" s="17" t="s">
        <v>0</v>
      </c>
      <c r="D2" s="1"/>
      <c r="E2" s="1"/>
      <c r="F2" s="1"/>
      <c r="G2" s="1"/>
      <c r="H2" s="1"/>
      <c r="I2" s="1"/>
      <c r="J2" s="1"/>
      <c r="K2" s="1"/>
      <c r="L2" s="1"/>
      <c r="M2" s="1"/>
    </row>
    <row r="3" spans="2:127" ht="18.75" x14ac:dyDescent="0.3">
      <c r="B3" s="32"/>
      <c r="C3" s="19" t="s">
        <v>134</v>
      </c>
      <c r="D3" s="3"/>
      <c r="E3" s="1"/>
      <c r="F3" s="1"/>
      <c r="G3" s="1"/>
      <c r="H3" s="1"/>
      <c r="I3" s="1"/>
      <c r="J3" s="1"/>
      <c r="K3" s="1"/>
      <c r="L3" s="1"/>
      <c r="M3" s="1"/>
    </row>
    <row r="4" spans="2:127" ht="18.75" customHeight="1" x14ac:dyDescent="0.35">
      <c r="B4" s="32"/>
      <c r="C4" s="2" t="s">
        <v>83</v>
      </c>
      <c r="D4" s="3"/>
      <c r="E4" s="1"/>
      <c r="F4" s="1"/>
      <c r="G4" s="1"/>
      <c r="H4" s="1"/>
      <c r="I4" s="1"/>
      <c r="J4" s="1"/>
      <c r="K4" s="1"/>
      <c r="L4" s="1"/>
      <c r="M4" s="1"/>
    </row>
    <row r="5" spans="2:127" x14ac:dyDescent="0.25">
      <c r="B5" s="32"/>
      <c r="D5" s="1"/>
    </row>
    <row r="6" spans="2:127" ht="30" customHeight="1" x14ac:dyDescent="0.25">
      <c r="B6" s="32"/>
      <c r="C6" s="160" t="s">
        <v>2</v>
      </c>
      <c r="D6" s="191" t="s">
        <v>84</v>
      </c>
      <c r="E6" s="162" t="s">
        <v>3</v>
      </c>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c r="CS6" s="162"/>
      <c r="CT6" s="162"/>
      <c r="CU6" s="162"/>
      <c r="CV6" s="162"/>
      <c r="CW6" s="162"/>
      <c r="CX6" s="162"/>
      <c r="CY6" s="162"/>
      <c r="CZ6" s="162"/>
      <c r="DA6" s="162"/>
      <c r="DB6" s="162"/>
      <c r="DC6" s="162"/>
      <c r="DD6" s="162"/>
      <c r="DE6" s="162"/>
      <c r="DF6" s="162"/>
      <c r="DG6" s="162"/>
      <c r="DH6" s="162"/>
      <c r="DI6" s="162"/>
      <c r="DJ6" s="162"/>
      <c r="DK6" s="162"/>
      <c r="DL6" s="162"/>
      <c r="DM6" s="162"/>
      <c r="DN6" s="162"/>
      <c r="DO6" s="162"/>
      <c r="DP6" s="162"/>
      <c r="DQ6" s="162"/>
      <c r="DR6" s="162"/>
      <c r="DS6" s="162"/>
      <c r="DT6" s="162"/>
      <c r="DU6" s="162"/>
      <c r="DV6" s="162"/>
    </row>
    <row r="7" spans="2:127" s="37" customFormat="1" ht="18.75" customHeight="1" thickBot="1" x14ac:dyDescent="0.3">
      <c r="C7" s="161"/>
      <c r="D7" s="192"/>
      <c r="E7" s="168" t="s">
        <v>4</v>
      </c>
      <c r="F7" s="168"/>
      <c r="G7" s="168"/>
      <c r="H7" s="168"/>
      <c r="I7" s="168"/>
      <c r="J7" s="168"/>
      <c r="K7" s="168"/>
      <c r="L7" s="168"/>
      <c r="M7" s="168"/>
      <c r="N7" s="168"/>
      <c r="O7" s="168"/>
      <c r="P7" s="168"/>
      <c r="Q7" s="168"/>
      <c r="R7" s="168"/>
      <c r="S7" s="168"/>
      <c r="T7" s="168"/>
      <c r="U7" s="168"/>
      <c r="V7" s="168"/>
      <c r="W7" s="168"/>
      <c r="X7" s="168"/>
      <c r="Y7" s="168"/>
      <c r="Z7" s="168"/>
      <c r="AA7" s="179"/>
      <c r="AB7" s="28"/>
      <c r="AC7" s="168" t="s">
        <v>5</v>
      </c>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27"/>
      <c r="BC7" s="168" t="s">
        <v>6</v>
      </c>
      <c r="BD7" s="168"/>
      <c r="BE7" s="168"/>
      <c r="BF7" s="168"/>
      <c r="BG7" s="168"/>
      <c r="BH7" s="168"/>
      <c r="BI7" s="168"/>
      <c r="BJ7" s="168"/>
      <c r="BK7" s="168"/>
      <c r="BL7" s="168"/>
      <c r="BM7" s="168"/>
      <c r="BN7" s="168"/>
      <c r="BO7" s="168"/>
      <c r="BP7" s="168"/>
      <c r="BQ7" s="168"/>
      <c r="BR7" s="168"/>
      <c r="BS7" s="168"/>
      <c r="BT7" s="168"/>
      <c r="BU7" s="168"/>
      <c r="BV7" s="168"/>
      <c r="BW7" s="168"/>
      <c r="BX7" s="168"/>
      <c r="BY7" s="168"/>
      <c r="BZ7" s="168"/>
      <c r="CA7" s="168"/>
      <c r="CB7" s="168"/>
      <c r="CD7" s="168" t="s">
        <v>111</v>
      </c>
      <c r="CE7" s="168"/>
      <c r="CF7" s="168"/>
      <c r="CG7" s="168"/>
      <c r="CH7" s="168"/>
      <c r="CI7" s="168"/>
      <c r="CJ7" s="168"/>
      <c r="CK7" s="168"/>
      <c r="CL7" s="168"/>
      <c r="CM7" s="168"/>
      <c r="CN7" s="168"/>
      <c r="CO7" s="168"/>
      <c r="CP7" s="168"/>
      <c r="CQ7" s="168"/>
      <c r="CR7" s="168"/>
      <c r="CS7" s="168"/>
      <c r="CT7" s="168"/>
      <c r="CU7" s="168"/>
      <c r="CV7" s="168"/>
      <c r="CW7" s="168"/>
      <c r="CX7" s="168"/>
      <c r="CY7" s="168"/>
      <c r="CZ7" s="168"/>
      <c r="DA7" s="168"/>
      <c r="DC7" s="179" t="s">
        <v>144</v>
      </c>
      <c r="DD7" s="179"/>
      <c r="DE7" s="179"/>
      <c r="DF7" s="179"/>
      <c r="DG7" s="179"/>
      <c r="DH7" s="179"/>
      <c r="DI7" s="179"/>
      <c r="DJ7" s="179"/>
      <c r="DK7" s="179"/>
      <c r="DL7" s="179"/>
      <c r="DM7" s="179"/>
      <c r="DN7" s="179"/>
      <c r="DO7" s="179"/>
      <c r="DP7" s="179"/>
      <c r="DQ7" s="179"/>
      <c r="DR7" s="179"/>
      <c r="DS7" s="179"/>
      <c r="DT7" s="179"/>
      <c r="DU7" s="179"/>
      <c r="DV7" s="179"/>
      <c r="DW7"/>
    </row>
    <row r="8" spans="2:127" ht="28.5" customHeight="1" x14ac:dyDescent="0.25">
      <c r="B8" s="32"/>
      <c r="C8" s="161"/>
      <c r="D8" s="192"/>
      <c r="E8" s="166" t="s">
        <v>8</v>
      </c>
      <c r="F8" s="166"/>
      <c r="G8" s="166"/>
      <c r="H8" s="166"/>
      <c r="I8" s="166"/>
      <c r="J8" s="166"/>
      <c r="K8" s="166"/>
      <c r="L8" s="166"/>
      <c r="M8" s="166"/>
      <c r="N8" s="166"/>
      <c r="O8" s="166"/>
      <c r="P8" s="167"/>
      <c r="Q8" s="169" t="s">
        <v>129</v>
      </c>
      <c r="R8" s="170"/>
      <c r="S8" s="170"/>
      <c r="T8" s="171"/>
      <c r="U8" s="165" t="s">
        <v>72</v>
      </c>
      <c r="V8" s="166"/>
      <c r="W8" s="166"/>
      <c r="X8" s="166"/>
      <c r="Y8" s="166"/>
      <c r="Z8" s="166"/>
      <c r="AA8" s="187" t="s">
        <v>12</v>
      </c>
      <c r="AB8" s="25"/>
      <c r="AC8" s="166" t="s">
        <v>8</v>
      </c>
      <c r="AD8" s="166"/>
      <c r="AE8" s="166"/>
      <c r="AF8" s="166"/>
      <c r="AG8" s="166"/>
      <c r="AH8" s="167"/>
      <c r="AI8" s="165" t="s">
        <v>9</v>
      </c>
      <c r="AJ8" s="166"/>
      <c r="AK8" s="166"/>
      <c r="AL8" s="166"/>
      <c r="AM8" s="166"/>
      <c r="AN8" s="167"/>
      <c r="AO8" s="169" t="s">
        <v>129</v>
      </c>
      <c r="AP8" s="170"/>
      <c r="AQ8" s="170"/>
      <c r="AR8" s="170"/>
      <c r="AS8" s="170"/>
      <c r="AT8" s="171"/>
      <c r="AU8" s="169" t="s">
        <v>72</v>
      </c>
      <c r="AV8" s="170"/>
      <c r="AW8" s="170"/>
      <c r="AX8" s="170"/>
      <c r="AY8" s="170"/>
      <c r="AZ8" s="171"/>
      <c r="BA8" s="187" t="s">
        <v>12</v>
      </c>
      <c r="BB8" s="25"/>
      <c r="BC8" s="166" t="s">
        <v>85</v>
      </c>
      <c r="BD8" s="166"/>
      <c r="BE8" s="166"/>
      <c r="BF8" s="166"/>
      <c r="BG8" s="166"/>
      <c r="BH8" s="166"/>
      <c r="BI8" s="167"/>
      <c r="BJ8" s="165" t="s">
        <v>86</v>
      </c>
      <c r="BK8" s="166"/>
      <c r="BL8" s="166"/>
      <c r="BM8" s="166"/>
      <c r="BN8" s="166"/>
      <c r="BO8" s="167"/>
      <c r="BP8" s="169" t="s">
        <v>129</v>
      </c>
      <c r="BQ8" s="170"/>
      <c r="BR8" s="170"/>
      <c r="BS8" s="170"/>
      <c r="BT8" s="170"/>
      <c r="BU8" s="171"/>
      <c r="BV8" s="169" t="s">
        <v>117</v>
      </c>
      <c r="BW8" s="170"/>
      <c r="BX8" s="170"/>
      <c r="BY8" s="170"/>
      <c r="BZ8" s="170"/>
      <c r="CA8" s="189"/>
      <c r="CB8" s="187" t="s">
        <v>12</v>
      </c>
      <c r="CC8" s="25"/>
      <c r="CD8" s="166" t="s">
        <v>85</v>
      </c>
      <c r="CE8" s="166"/>
      <c r="CF8" s="166"/>
      <c r="CG8" s="166"/>
      <c r="CH8" s="166"/>
      <c r="CI8" s="166"/>
      <c r="CJ8" s="167"/>
      <c r="CK8" s="165" t="s">
        <v>86</v>
      </c>
      <c r="CL8" s="166"/>
      <c r="CM8" s="166"/>
      <c r="CN8" s="166"/>
      <c r="CO8" s="166"/>
      <c r="CP8" s="166"/>
      <c r="CQ8" s="167"/>
      <c r="CR8" s="165" t="s">
        <v>159</v>
      </c>
      <c r="CS8" s="166"/>
      <c r="CT8" s="167"/>
      <c r="CU8" s="169" t="s">
        <v>72</v>
      </c>
      <c r="CV8" s="170"/>
      <c r="CW8" s="170"/>
      <c r="CX8" s="170"/>
      <c r="CY8" s="170"/>
      <c r="CZ8" s="189"/>
      <c r="DA8" s="187" t="s">
        <v>12</v>
      </c>
      <c r="DB8" s="25"/>
      <c r="DC8" s="165" t="s">
        <v>160</v>
      </c>
      <c r="DD8" s="166"/>
      <c r="DE8" s="166"/>
      <c r="DF8" s="166"/>
      <c r="DG8" s="166"/>
      <c r="DH8" s="167"/>
      <c r="DI8" s="169" t="s">
        <v>72</v>
      </c>
      <c r="DJ8" s="170"/>
      <c r="DK8" s="170"/>
      <c r="DL8" s="170"/>
      <c r="DM8" s="170"/>
      <c r="DN8" s="170"/>
      <c r="DO8" s="170"/>
      <c r="DP8" s="170"/>
      <c r="DQ8" s="170"/>
      <c r="DR8" s="170"/>
      <c r="DS8" s="170"/>
      <c r="DT8" s="170"/>
      <c r="DU8" s="171"/>
      <c r="DV8" s="187" t="s">
        <v>12</v>
      </c>
    </row>
    <row r="9" spans="2:127" ht="18.600000000000001" customHeight="1" x14ac:dyDescent="0.25">
      <c r="B9" s="32"/>
      <c r="C9" s="161"/>
      <c r="D9" s="193"/>
      <c r="E9" s="30">
        <v>2000</v>
      </c>
      <c r="F9" s="30">
        <v>2001</v>
      </c>
      <c r="G9" s="30">
        <v>2002</v>
      </c>
      <c r="H9" s="30">
        <v>2003</v>
      </c>
      <c r="I9" s="30">
        <v>2004</v>
      </c>
      <c r="J9" s="30">
        <v>2005</v>
      </c>
      <c r="K9" s="30">
        <v>2006</v>
      </c>
      <c r="L9" s="30">
        <v>2007</v>
      </c>
      <c r="M9" s="30">
        <v>2008</v>
      </c>
      <c r="N9" s="30">
        <v>2009</v>
      </c>
      <c r="O9" s="30">
        <v>2010</v>
      </c>
      <c r="P9" s="117" t="s">
        <v>16</v>
      </c>
      <c r="Q9" s="23">
        <v>2008</v>
      </c>
      <c r="R9" s="30">
        <v>2009</v>
      </c>
      <c r="S9" s="30">
        <v>2010</v>
      </c>
      <c r="T9" s="117" t="s">
        <v>16</v>
      </c>
      <c r="U9" s="23">
        <v>2006</v>
      </c>
      <c r="V9" s="30">
        <v>2007</v>
      </c>
      <c r="W9" s="30">
        <v>2008</v>
      </c>
      <c r="X9" s="30">
        <v>2009</v>
      </c>
      <c r="Y9" s="30">
        <v>2010</v>
      </c>
      <c r="Z9" s="116" t="s">
        <v>16</v>
      </c>
      <c r="AA9" s="188"/>
      <c r="AB9" s="22"/>
      <c r="AC9" s="30">
        <v>2011</v>
      </c>
      <c r="AD9" s="30">
        <v>2012</v>
      </c>
      <c r="AE9" s="30">
        <v>2013</v>
      </c>
      <c r="AF9" s="30">
        <v>2014</v>
      </c>
      <c r="AG9" s="30">
        <v>2015</v>
      </c>
      <c r="AH9" s="117" t="s">
        <v>16</v>
      </c>
      <c r="AI9" s="23">
        <v>2011</v>
      </c>
      <c r="AJ9" s="30">
        <v>2012</v>
      </c>
      <c r="AK9" s="30">
        <v>2013</v>
      </c>
      <c r="AL9" s="30">
        <v>2014</v>
      </c>
      <c r="AM9" s="30">
        <v>2015</v>
      </c>
      <c r="AN9" s="117" t="s">
        <v>16</v>
      </c>
      <c r="AO9" s="23">
        <v>2011</v>
      </c>
      <c r="AP9" s="30">
        <v>2012</v>
      </c>
      <c r="AQ9" s="30">
        <v>2013</v>
      </c>
      <c r="AR9" s="30">
        <v>2014</v>
      </c>
      <c r="AS9" s="30">
        <v>2015</v>
      </c>
      <c r="AT9" s="117" t="s">
        <v>16</v>
      </c>
      <c r="AU9" s="23">
        <v>2011</v>
      </c>
      <c r="AV9" s="30">
        <v>2012</v>
      </c>
      <c r="AW9" s="30">
        <v>2013</v>
      </c>
      <c r="AX9" s="30">
        <v>2014</v>
      </c>
      <c r="AY9" s="30">
        <v>2015</v>
      </c>
      <c r="AZ9" s="117" t="s">
        <v>16</v>
      </c>
      <c r="BA9" s="188"/>
      <c r="BB9" s="22"/>
      <c r="BC9" s="30">
        <v>2016</v>
      </c>
      <c r="BD9" s="30">
        <v>2017</v>
      </c>
      <c r="BE9" s="30">
        <v>2018</v>
      </c>
      <c r="BF9" s="30">
        <v>2019</v>
      </c>
      <c r="BG9" s="30">
        <v>2020</v>
      </c>
      <c r="BH9" s="30" t="s">
        <v>87</v>
      </c>
      <c r="BI9" s="117" t="s">
        <v>16</v>
      </c>
      <c r="BJ9" s="23">
        <v>2016</v>
      </c>
      <c r="BK9" s="30">
        <v>2017</v>
      </c>
      <c r="BL9" s="30">
        <v>2018</v>
      </c>
      <c r="BM9" s="30">
        <v>2019</v>
      </c>
      <c r="BN9" s="30">
        <v>2020</v>
      </c>
      <c r="BO9" s="117" t="s">
        <v>16</v>
      </c>
      <c r="BP9" s="23">
        <v>2016</v>
      </c>
      <c r="BQ9" s="30">
        <v>2017</v>
      </c>
      <c r="BR9" s="30">
        <v>2018</v>
      </c>
      <c r="BS9" s="30">
        <v>2019</v>
      </c>
      <c r="BT9" s="30">
        <v>2020</v>
      </c>
      <c r="BU9" s="117" t="s">
        <v>16</v>
      </c>
      <c r="BV9" s="23">
        <v>2016</v>
      </c>
      <c r="BW9" s="30">
        <v>2017</v>
      </c>
      <c r="BX9" s="30">
        <v>2018</v>
      </c>
      <c r="BY9" s="30">
        <v>2019</v>
      </c>
      <c r="BZ9" s="30">
        <v>2020</v>
      </c>
      <c r="CA9" s="117" t="s">
        <v>16</v>
      </c>
      <c r="CB9" s="188"/>
      <c r="CC9" s="22"/>
      <c r="CD9" s="30">
        <v>2021</v>
      </c>
      <c r="CE9" s="30">
        <v>2022</v>
      </c>
      <c r="CF9" s="30">
        <v>2023</v>
      </c>
      <c r="CG9" s="30">
        <v>2024</v>
      </c>
      <c r="CH9" s="30">
        <v>2025</v>
      </c>
      <c r="CI9" s="30" t="s">
        <v>109</v>
      </c>
      <c r="CJ9" s="132" t="s">
        <v>16</v>
      </c>
      <c r="CK9" s="30">
        <v>2021</v>
      </c>
      <c r="CL9" s="30">
        <v>2022</v>
      </c>
      <c r="CM9" s="30">
        <v>2023</v>
      </c>
      <c r="CN9" s="30">
        <v>2024</v>
      </c>
      <c r="CO9" s="30">
        <v>2025</v>
      </c>
      <c r="CP9" s="30" t="s">
        <v>109</v>
      </c>
      <c r="CQ9" s="132" t="s">
        <v>16</v>
      </c>
      <c r="CR9" s="30">
        <v>2021</v>
      </c>
      <c r="CS9" s="30" t="s">
        <v>109</v>
      </c>
      <c r="CT9" s="132" t="s">
        <v>16</v>
      </c>
      <c r="CU9" s="30">
        <v>2021</v>
      </c>
      <c r="CV9" s="30">
        <v>2022</v>
      </c>
      <c r="CW9" s="30">
        <v>2023</v>
      </c>
      <c r="CX9" s="30">
        <v>2024</v>
      </c>
      <c r="CY9" s="30">
        <v>2025</v>
      </c>
      <c r="CZ9" s="132" t="s">
        <v>16</v>
      </c>
      <c r="DA9" s="188"/>
      <c r="DB9" s="22"/>
      <c r="DC9" s="30">
        <v>2026</v>
      </c>
      <c r="DD9" s="30">
        <v>2027</v>
      </c>
      <c r="DE9" s="30">
        <v>2028</v>
      </c>
      <c r="DF9" s="30">
        <v>2029</v>
      </c>
      <c r="DG9" s="30">
        <v>2030</v>
      </c>
      <c r="DH9" s="137" t="s">
        <v>16</v>
      </c>
      <c r="DI9" s="23">
        <v>2026</v>
      </c>
      <c r="DJ9" s="30">
        <v>2027</v>
      </c>
      <c r="DK9" s="30">
        <v>2028</v>
      </c>
      <c r="DL9" s="30">
        <v>2029</v>
      </c>
      <c r="DM9" s="30">
        <v>2030</v>
      </c>
      <c r="DN9" s="30">
        <v>2031</v>
      </c>
      <c r="DO9" s="30">
        <v>2032</v>
      </c>
      <c r="DP9" s="30">
        <v>2033</v>
      </c>
      <c r="DQ9" s="30">
        <v>2034</v>
      </c>
      <c r="DR9" s="30">
        <v>2035</v>
      </c>
      <c r="DS9" s="30">
        <v>2036</v>
      </c>
      <c r="DT9" s="30">
        <v>2037</v>
      </c>
      <c r="DU9" s="117" t="s">
        <v>16</v>
      </c>
      <c r="DV9" s="188"/>
    </row>
    <row r="10" spans="2:127" ht="31.5" customHeight="1" x14ac:dyDescent="0.25">
      <c r="B10" s="32"/>
      <c r="C10" s="14" t="s">
        <v>18</v>
      </c>
      <c r="D10" s="86"/>
      <c r="E10" s="39"/>
      <c r="F10" s="39"/>
      <c r="G10" s="39"/>
      <c r="H10" s="39"/>
      <c r="I10" s="39"/>
      <c r="J10" s="39"/>
      <c r="K10" s="39"/>
      <c r="L10" s="39"/>
      <c r="M10" s="39"/>
      <c r="N10" s="39"/>
      <c r="O10" s="39"/>
      <c r="P10" s="34"/>
      <c r="Q10" s="39"/>
      <c r="R10" s="39"/>
      <c r="S10" s="39"/>
      <c r="T10" s="34"/>
      <c r="U10" s="39"/>
      <c r="V10" s="39"/>
      <c r="W10" s="39"/>
      <c r="X10" s="39"/>
      <c r="Y10" s="39"/>
      <c r="Z10" s="34"/>
      <c r="AA10" s="34"/>
      <c r="AB10" s="35"/>
      <c r="AC10" s="39"/>
      <c r="AD10" s="39"/>
      <c r="AE10" s="39"/>
      <c r="AF10" s="39"/>
      <c r="AG10" s="39"/>
      <c r="AH10" s="34"/>
      <c r="AI10" s="39"/>
      <c r="AJ10" s="39"/>
      <c r="AK10" s="39"/>
      <c r="AL10" s="39"/>
      <c r="AM10" s="39"/>
      <c r="AN10" s="34"/>
      <c r="AO10" s="39"/>
      <c r="AP10" s="39"/>
      <c r="AQ10" s="39"/>
      <c r="AR10" s="39"/>
      <c r="AS10" s="39"/>
      <c r="AT10" s="34"/>
      <c r="AU10" s="39"/>
      <c r="AV10" s="39"/>
      <c r="AW10" s="39"/>
      <c r="AX10" s="39"/>
      <c r="AY10" s="39"/>
      <c r="AZ10" s="34"/>
      <c r="BA10" s="34"/>
      <c r="BB10" s="35"/>
      <c r="BC10" s="39"/>
      <c r="BD10" s="39"/>
      <c r="BE10" s="39"/>
      <c r="BF10" s="39"/>
      <c r="BG10" s="39"/>
      <c r="BH10" s="39"/>
      <c r="BI10" s="34"/>
      <c r="BJ10" s="39"/>
      <c r="BK10" s="39"/>
      <c r="BL10" s="39"/>
      <c r="BM10" s="39"/>
      <c r="BN10" s="39"/>
      <c r="BO10" s="34"/>
      <c r="BP10" s="39"/>
      <c r="BQ10" s="39"/>
      <c r="BR10" s="39"/>
      <c r="BS10" s="39"/>
      <c r="BT10" s="39"/>
      <c r="BU10" s="34"/>
      <c r="BV10" s="39"/>
      <c r="BW10" s="39"/>
      <c r="BX10" s="39"/>
      <c r="BY10" s="39"/>
      <c r="BZ10" s="39"/>
      <c r="CA10" s="34"/>
      <c r="CB10" s="34"/>
      <c r="CC10" s="35"/>
      <c r="CD10" s="39"/>
      <c r="CE10" s="39"/>
      <c r="CF10" s="39"/>
      <c r="CG10" s="39"/>
      <c r="CH10" s="39"/>
      <c r="CI10" s="39"/>
      <c r="CJ10" s="34"/>
      <c r="CK10" s="39"/>
      <c r="CL10" s="39"/>
      <c r="CM10" s="39"/>
      <c r="CN10" s="39"/>
      <c r="CO10" s="39"/>
      <c r="CP10" s="39"/>
      <c r="CQ10" s="34"/>
      <c r="CR10" s="39"/>
      <c r="CS10" s="39"/>
      <c r="CT10" s="34"/>
      <c r="CU10" s="39"/>
      <c r="CV10" s="39"/>
      <c r="CW10" s="39"/>
      <c r="CX10" s="39"/>
      <c r="CY10" s="39"/>
      <c r="CZ10" s="34"/>
      <c r="DA10" s="34"/>
      <c r="DB10" s="35"/>
      <c r="DC10" s="39"/>
      <c r="DD10" s="39"/>
      <c r="DE10" s="39"/>
      <c r="DF10" s="39"/>
      <c r="DG10" s="39"/>
      <c r="DH10" s="34"/>
      <c r="DI10" s="39"/>
      <c r="DJ10" s="39"/>
      <c r="DK10" s="39"/>
      <c r="DL10" s="39"/>
      <c r="DM10" s="39"/>
      <c r="DN10" s="39"/>
      <c r="DO10" s="39"/>
      <c r="DP10" s="39"/>
      <c r="DQ10" s="39"/>
      <c r="DR10" s="39"/>
      <c r="DS10" s="39"/>
      <c r="DT10" s="39"/>
      <c r="DU10" s="34"/>
      <c r="DV10" s="34"/>
    </row>
    <row r="11" spans="2:127" ht="16.149999999999999" customHeight="1" x14ac:dyDescent="0.25">
      <c r="B11" s="42"/>
      <c r="C11" s="15" t="s">
        <v>19</v>
      </c>
      <c r="D11" s="86" t="s">
        <v>88</v>
      </c>
      <c r="E11" s="41"/>
      <c r="F11" s="41"/>
      <c r="G11" s="41"/>
      <c r="H11" s="41"/>
      <c r="I11" s="41"/>
      <c r="J11" s="41"/>
      <c r="K11" s="41">
        <v>6.6374618345944505</v>
      </c>
      <c r="L11" s="41">
        <v>5.9608965188364333</v>
      </c>
      <c r="M11" s="41">
        <v>5.8637269848715841</v>
      </c>
      <c r="N11" s="41">
        <v>6.1546036435253564</v>
      </c>
      <c r="O11" s="41">
        <v>10</v>
      </c>
      <c r="P11" s="36">
        <f>SUM(E11:O11)</f>
        <v>34.616688981827821</v>
      </c>
      <c r="Q11" s="41"/>
      <c r="R11" s="41"/>
      <c r="S11" s="41"/>
      <c r="T11" s="36">
        <f>SUM(Q11:S11)</f>
        <v>0</v>
      </c>
      <c r="U11" s="41"/>
      <c r="V11" s="41"/>
      <c r="W11" s="41"/>
      <c r="X11" s="41"/>
      <c r="Y11" s="41"/>
      <c r="Z11" s="36">
        <f>SUM(U11:Y11)</f>
        <v>0</v>
      </c>
      <c r="AA11" s="36">
        <f t="shared" ref="AA11:AA56" si="0">SUM(P11,T11,Z11)</f>
        <v>34.616688981827821</v>
      </c>
      <c r="AB11" s="35"/>
      <c r="AC11" s="41">
        <v>45</v>
      </c>
      <c r="AD11" s="41">
        <v>75</v>
      </c>
      <c r="AE11" s="41">
        <v>80</v>
      </c>
      <c r="AF11" s="41">
        <v>50</v>
      </c>
      <c r="AG11" s="41"/>
      <c r="AH11" s="36">
        <f>SUM(AC11:AG11)</f>
        <v>250</v>
      </c>
      <c r="AI11" s="41"/>
      <c r="AJ11" s="41"/>
      <c r="AK11" s="41"/>
      <c r="AL11" s="41"/>
      <c r="AM11" s="41"/>
      <c r="AN11" s="36">
        <f>SUM(AI11:AM11)</f>
        <v>0</v>
      </c>
      <c r="AO11" s="41"/>
      <c r="AP11" s="41"/>
      <c r="AQ11" s="41"/>
      <c r="AR11" s="41"/>
      <c r="AS11" s="41"/>
      <c r="AT11" s="36">
        <f>SUM(AO11:AS11)</f>
        <v>0</v>
      </c>
      <c r="AU11" s="41">
        <v>2.91</v>
      </c>
      <c r="AV11" s="41">
        <v>4.8499999999999996</v>
      </c>
      <c r="AW11" s="41">
        <v>4.875</v>
      </c>
      <c r="AX11" s="41">
        <v>4.875</v>
      </c>
      <c r="AY11" s="41">
        <v>14.137499999999999</v>
      </c>
      <c r="AZ11" s="36">
        <f>SUM(AU11:AY11)</f>
        <v>31.647499999999997</v>
      </c>
      <c r="BA11" s="36">
        <f>SUM(AH11,AN11,AT11,AZ11)</f>
        <v>281.64749999999998</v>
      </c>
      <c r="BB11" s="35"/>
      <c r="BC11" s="41">
        <v>52.5</v>
      </c>
      <c r="BD11" s="41">
        <v>2.5</v>
      </c>
      <c r="BE11" s="41">
        <v>17.5</v>
      </c>
      <c r="BF11" s="41">
        <v>57.5</v>
      </c>
      <c r="BG11" s="41">
        <v>82.5</v>
      </c>
      <c r="BH11" s="41"/>
      <c r="BI11" s="36">
        <f>SUM(BC11:BH11)</f>
        <v>212.5</v>
      </c>
      <c r="BJ11" s="41"/>
      <c r="BK11" s="41"/>
      <c r="BL11" s="41"/>
      <c r="BM11" s="41"/>
      <c r="BN11" s="41"/>
      <c r="BO11" s="36">
        <f t="shared" ref="BO11:BO56" si="1">SUM(BJ11:BN11)</f>
        <v>0</v>
      </c>
      <c r="BP11" s="41"/>
      <c r="BQ11" s="41"/>
      <c r="BR11" s="41"/>
      <c r="BS11" s="41"/>
      <c r="BT11" s="41"/>
      <c r="BU11" s="36">
        <f>SUM(BP11:BT11)</f>
        <v>0</v>
      </c>
      <c r="BV11" s="41">
        <v>21.462980999999999</v>
      </c>
      <c r="BW11" s="41">
        <v>21.67</v>
      </c>
      <c r="BX11" s="41">
        <v>21.67</v>
      </c>
      <c r="BY11" s="41">
        <v>21.67</v>
      </c>
      <c r="BZ11" s="41">
        <v>21.745000000000001</v>
      </c>
      <c r="CA11" s="36">
        <f t="shared" ref="CA11:CA56" si="2">SUM(BV11:BZ11)</f>
        <v>108.21798100000001</v>
      </c>
      <c r="CB11" s="36">
        <f t="shared" ref="CB11:CB56" si="3">SUM(BI11,BO11,BU11,CA11)</f>
        <v>320.71798100000001</v>
      </c>
      <c r="CC11" s="35"/>
      <c r="CD11" s="41"/>
      <c r="CE11" s="41"/>
      <c r="CF11" s="41"/>
      <c r="CG11" s="41"/>
      <c r="CH11" s="41"/>
      <c r="CI11" s="41">
        <v>300</v>
      </c>
      <c r="CJ11" s="36">
        <f>SUM(CD11:CI11)</f>
        <v>300</v>
      </c>
      <c r="CK11" s="41"/>
      <c r="CL11" s="41"/>
      <c r="CM11" s="41"/>
      <c r="CN11" s="41"/>
      <c r="CO11" s="41"/>
      <c r="CP11" s="41"/>
      <c r="CQ11" s="36">
        <f>SUM(CK11:CP11)</f>
        <v>0</v>
      </c>
      <c r="CR11" s="41">
        <v>80</v>
      </c>
      <c r="CS11" s="41"/>
      <c r="CT11" s="36">
        <f t="shared" ref="CT11:CT56" si="4">SUM(CR11:CS11)</f>
        <v>80</v>
      </c>
      <c r="CU11" s="41">
        <v>14.5</v>
      </c>
      <c r="CV11" s="41">
        <v>14.5</v>
      </c>
      <c r="CW11" s="41">
        <v>14.5</v>
      </c>
      <c r="CX11" s="41">
        <v>14.5</v>
      </c>
      <c r="CY11" s="41">
        <v>14.5</v>
      </c>
      <c r="CZ11" s="36">
        <f t="shared" ref="CZ11:CZ24" si="5">SUM(CU11:CY11)</f>
        <v>72.5</v>
      </c>
      <c r="DA11" s="36">
        <f t="shared" ref="DA11:DA56" si="6">SUM(CJ11,CQ11,CT11,CZ11)</f>
        <v>452.5</v>
      </c>
      <c r="DB11" s="35"/>
      <c r="DC11" s="41"/>
      <c r="DD11" s="41"/>
      <c r="DE11" s="41"/>
      <c r="DF11" s="41"/>
      <c r="DG11" s="41"/>
      <c r="DH11" s="36">
        <f t="shared" ref="DH11:DH25" si="7">SUM(DC11:DG11)</f>
        <v>0</v>
      </c>
      <c r="DI11" s="41">
        <v>14.5</v>
      </c>
      <c r="DJ11" s="41">
        <v>14.5</v>
      </c>
      <c r="DK11" s="41">
        <v>14.5</v>
      </c>
      <c r="DL11" s="41">
        <v>14.5</v>
      </c>
      <c r="DM11" s="41">
        <v>14.5</v>
      </c>
      <c r="DN11" s="41"/>
      <c r="DO11" s="41"/>
      <c r="DP11" s="41"/>
      <c r="DQ11" s="41"/>
      <c r="DR11" s="41"/>
      <c r="DS11" s="41"/>
      <c r="DT11" s="41"/>
      <c r="DU11" s="36">
        <f t="shared" ref="DU11:DU56" si="8">SUM(DI11:DT11)</f>
        <v>72.5</v>
      </c>
      <c r="DV11" s="36">
        <f>SUM(DH11,DU11)</f>
        <v>72.5</v>
      </c>
    </row>
    <row r="12" spans="2:127" x14ac:dyDescent="0.25">
      <c r="B12" s="138"/>
      <c r="C12" s="15" t="s">
        <v>135</v>
      </c>
      <c r="D12" s="86" t="s">
        <v>89</v>
      </c>
      <c r="E12" s="41"/>
      <c r="F12" s="41"/>
      <c r="G12" s="41"/>
      <c r="H12" s="41"/>
      <c r="I12" s="41"/>
      <c r="J12" s="41"/>
      <c r="K12" s="41"/>
      <c r="L12" s="41"/>
      <c r="M12" s="41"/>
      <c r="N12" s="41"/>
      <c r="O12" s="41"/>
      <c r="P12" s="36">
        <f>SUM(E12:O12)</f>
        <v>0</v>
      </c>
      <c r="Q12" s="41"/>
      <c r="R12" s="41"/>
      <c r="S12" s="41"/>
      <c r="T12" s="36">
        <f>SUM(Q12:S12)</f>
        <v>0</v>
      </c>
      <c r="U12" s="41"/>
      <c r="V12" s="41"/>
      <c r="W12" s="41"/>
      <c r="X12" s="41"/>
      <c r="Y12" s="41"/>
      <c r="Z12" s="36">
        <f>SUM(U12:Y12)</f>
        <v>0</v>
      </c>
      <c r="AA12" s="36">
        <f t="shared" si="0"/>
        <v>0</v>
      </c>
      <c r="AB12" s="35"/>
      <c r="AC12" s="41"/>
      <c r="AD12" s="41"/>
      <c r="AE12" s="41"/>
      <c r="AF12" s="41"/>
      <c r="AG12" s="41"/>
      <c r="AH12" s="36">
        <f>SUM(AC12:AG12)</f>
        <v>0</v>
      </c>
      <c r="AI12" s="41"/>
      <c r="AJ12" s="41"/>
      <c r="AK12" s="41"/>
      <c r="AL12" s="41"/>
      <c r="AM12" s="41"/>
      <c r="AN12" s="36">
        <f>SUM(AI12:AM12)</f>
        <v>0</v>
      </c>
      <c r="AO12" s="41"/>
      <c r="AP12" s="41"/>
      <c r="AQ12" s="41"/>
      <c r="AR12" s="41"/>
      <c r="AS12" s="41"/>
      <c r="AT12" s="36">
        <f>SUM(AO12:AS12)</f>
        <v>0</v>
      </c>
      <c r="AU12" s="41"/>
      <c r="AV12" s="41"/>
      <c r="AW12" s="41"/>
      <c r="AX12" s="41"/>
      <c r="AY12" s="41"/>
      <c r="AZ12" s="36">
        <f>SUM(AU12:AY12)</f>
        <v>0</v>
      </c>
      <c r="BA12" s="36">
        <f t="shared" ref="BA12" si="9">SUM(AH12,AN12,AT12,AZ12)</f>
        <v>0</v>
      </c>
      <c r="BB12" s="35"/>
      <c r="BC12" s="41"/>
      <c r="BD12" s="41"/>
      <c r="BE12" s="41"/>
      <c r="BF12" s="41"/>
      <c r="BG12" s="41"/>
      <c r="BH12" s="41"/>
      <c r="BI12" s="36">
        <f>SUM(BC12:BH12)</f>
        <v>0</v>
      </c>
      <c r="BJ12" s="41"/>
      <c r="BK12" s="41"/>
      <c r="BL12" s="41"/>
      <c r="BM12" s="41"/>
      <c r="BN12" s="41"/>
      <c r="BO12" s="36">
        <f t="shared" si="1"/>
        <v>0</v>
      </c>
      <c r="BP12" s="41"/>
      <c r="BQ12" s="41"/>
      <c r="BR12" s="41"/>
      <c r="BS12" s="41"/>
      <c r="BT12" s="41"/>
      <c r="BU12" s="36">
        <f>SUM(BP12:BT12)</f>
        <v>0</v>
      </c>
      <c r="BV12" s="41"/>
      <c r="BW12" s="41"/>
      <c r="BX12" s="41"/>
      <c r="BY12" s="41"/>
      <c r="BZ12" s="41"/>
      <c r="CA12" s="36">
        <f t="shared" si="2"/>
        <v>0</v>
      </c>
      <c r="CB12" s="36">
        <f t="shared" si="3"/>
        <v>0</v>
      </c>
      <c r="CC12" s="35"/>
      <c r="CD12" s="41"/>
      <c r="CE12" s="41"/>
      <c r="CF12" s="41"/>
      <c r="CG12" s="41"/>
      <c r="CH12" s="41"/>
      <c r="CI12" s="41"/>
      <c r="CJ12" s="36">
        <f>SUM(CD12:CI12)</f>
        <v>0</v>
      </c>
      <c r="CK12" s="41"/>
      <c r="CL12" s="41"/>
      <c r="CM12" s="41"/>
      <c r="CN12" s="41"/>
      <c r="CO12" s="41"/>
      <c r="CP12" s="41"/>
      <c r="CQ12" s="36">
        <f>SUM(CK12:CP12)</f>
        <v>0</v>
      </c>
      <c r="CR12" s="41">
        <v>5.0000000000000001E-3</v>
      </c>
      <c r="CS12" s="41"/>
      <c r="CT12" s="36">
        <f t="shared" si="4"/>
        <v>5.0000000000000001E-3</v>
      </c>
      <c r="CU12" s="41"/>
      <c r="CV12" s="41"/>
      <c r="CW12" s="41"/>
      <c r="CX12" s="41"/>
      <c r="CY12" s="41"/>
      <c r="CZ12" s="36">
        <f t="shared" ref="CZ12" si="10">SUM(CU12:CY12)</f>
        <v>0</v>
      </c>
      <c r="DA12" s="36">
        <f t="shared" si="6"/>
        <v>5.0000000000000001E-3</v>
      </c>
      <c r="DB12" s="35"/>
      <c r="DC12" s="41"/>
      <c r="DD12" s="41"/>
      <c r="DE12" s="41"/>
      <c r="DF12" s="41"/>
      <c r="DG12" s="41"/>
      <c r="DH12" s="36">
        <f t="shared" si="7"/>
        <v>0</v>
      </c>
      <c r="DI12" s="41"/>
      <c r="DJ12" s="41"/>
      <c r="DK12" s="41"/>
      <c r="DL12" s="41"/>
      <c r="DM12" s="41"/>
      <c r="DN12" s="41"/>
      <c r="DO12" s="41"/>
      <c r="DP12" s="41"/>
      <c r="DQ12" s="41"/>
      <c r="DR12" s="41"/>
      <c r="DS12" s="41"/>
      <c r="DT12" s="41"/>
      <c r="DU12" s="36">
        <f t="shared" si="8"/>
        <v>0</v>
      </c>
      <c r="DV12" s="36">
        <f t="shared" ref="DV12:DV56" si="11">SUM(DH12,DU12)</f>
        <v>0</v>
      </c>
    </row>
    <row r="13" spans="2:127" ht="14.45" customHeight="1" x14ac:dyDescent="0.25">
      <c r="B13" s="42"/>
      <c r="C13" s="15" t="s">
        <v>20</v>
      </c>
      <c r="D13" s="86" t="s">
        <v>89</v>
      </c>
      <c r="E13" s="41"/>
      <c r="F13" s="41"/>
      <c r="G13" s="41"/>
      <c r="H13" s="41"/>
      <c r="I13" s="41"/>
      <c r="J13" s="41"/>
      <c r="K13" s="41"/>
      <c r="L13" s="41"/>
      <c r="M13" s="41"/>
      <c r="N13" s="41"/>
      <c r="O13" s="41"/>
      <c r="P13" s="36">
        <f t="shared" ref="P13:P56" si="12">SUM(E13:O13)</f>
        <v>0</v>
      </c>
      <c r="Q13" s="41"/>
      <c r="R13" s="41"/>
      <c r="S13" s="41"/>
      <c r="T13" s="36">
        <f t="shared" ref="T13:T56" si="13">SUM(Q13:S13)</f>
        <v>0</v>
      </c>
      <c r="U13" s="41"/>
      <c r="V13" s="41"/>
      <c r="W13" s="41"/>
      <c r="X13" s="41"/>
      <c r="Y13" s="41"/>
      <c r="Z13" s="36">
        <f t="shared" ref="Z13:Z56" si="14">SUM(U13:Y13)</f>
        <v>0</v>
      </c>
      <c r="AA13" s="36">
        <f t="shared" si="0"/>
        <v>0</v>
      </c>
      <c r="AB13" s="35"/>
      <c r="AC13" s="41"/>
      <c r="AD13" s="41"/>
      <c r="AE13" s="41"/>
      <c r="AF13" s="41"/>
      <c r="AG13" s="41"/>
      <c r="AH13" s="36">
        <f t="shared" ref="AH13:AH56" si="15">SUM(AC13:AG13)</f>
        <v>0</v>
      </c>
      <c r="AI13" s="41"/>
      <c r="AJ13" s="41"/>
      <c r="AK13" s="41"/>
      <c r="AL13" s="41"/>
      <c r="AM13" s="41"/>
      <c r="AN13" s="36">
        <f t="shared" ref="AN13:AN56" si="16">SUM(AI13:AM13)</f>
        <v>0</v>
      </c>
      <c r="AO13" s="41"/>
      <c r="AP13" s="41"/>
      <c r="AQ13" s="41"/>
      <c r="AR13" s="41"/>
      <c r="AS13" s="41"/>
      <c r="AT13" s="36">
        <f t="shared" ref="AT13:AT56" si="17">SUM(AO13:AS13)</f>
        <v>0</v>
      </c>
      <c r="AU13" s="41"/>
      <c r="AV13" s="41"/>
      <c r="AW13" s="41"/>
      <c r="AX13" s="41"/>
      <c r="AY13" s="41">
        <v>0</v>
      </c>
      <c r="AZ13" s="36">
        <f t="shared" ref="AZ13:AZ56" si="18">SUM(AU13:AY13)</f>
        <v>0</v>
      </c>
      <c r="BA13" s="36">
        <f t="shared" ref="BA13:BA56" si="19">SUM(AH13,AN13,AT13,AZ13)</f>
        <v>0</v>
      </c>
      <c r="BB13" s="35"/>
      <c r="BC13" s="41"/>
      <c r="BD13" s="41"/>
      <c r="BE13" s="41"/>
      <c r="BF13" s="41"/>
      <c r="BG13" s="41"/>
      <c r="BH13" s="41"/>
      <c r="BI13" s="36">
        <f t="shared" ref="BI13:BI56" si="20">SUM(BC13:BH13)</f>
        <v>0</v>
      </c>
      <c r="BJ13" s="41"/>
      <c r="BK13" s="41"/>
      <c r="BL13" s="41"/>
      <c r="BM13" s="41"/>
      <c r="BN13" s="41"/>
      <c r="BO13" s="36">
        <f t="shared" si="1"/>
        <v>0</v>
      </c>
      <c r="BP13" s="41"/>
      <c r="BQ13" s="41"/>
      <c r="BR13" s="41"/>
      <c r="BS13" s="41"/>
      <c r="BT13" s="41"/>
      <c r="BU13" s="36">
        <f t="shared" ref="BU13:BU56" si="21">SUM(BP13:BT13)</f>
        <v>0</v>
      </c>
      <c r="BV13" s="41">
        <v>0</v>
      </c>
      <c r="BW13" s="41">
        <v>0</v>
      </c>
      <c r="BX13" s="41">
        <v>0.98499999999999999</v>
      </c>
      <c r="BY13" s="41">
        <v>0.984935</v>
      </c>
      <c r="BZ13" s="41">
        <v>1</v>
      </c>
      <c r="CA13" s="36">
        <f t="shared" si="2"/>
        <v>2.969935</v>
      </c>
      <c r="CB13" s="36">
        <f t="shared" si="3"/>
        <v>2.969935</v>
      </c>
      <c r="CC13" s="35"/>
      <c r="CD13" s="41"/>
      <c r="CE13" s="41"/>
      <c r="CF13" s="41"/>
      <c r="CG13" s="41"/>
      <c r="CH13" s="41"/>
      <c r="CI13" s="41"/>
      <c r="CJ13" s="36">
        <f t="shared" ref="CJ13:CJ16" si="22">SUM(CD13:CI13)</f>
        <v>0</v>
      </c>
      <c r="CK13" s="41"/>
      <c r="CL13" s="41"/>
      <c r="CM13" s="41"/>
      <c r="CN13" s="41"/>
      <c r="CO13" s="41"/>
      <c r="CP13" s="41"/>
      <c r="CQ13" s="36">
        <f t="shared" ref="CQ13:CQ16" si="23">SUM(CK13:CP13)</f>
        <v>0</v>
      </c>
      <c r="CR13" s="41"/>
      <c r="CS13" s="41"/>
      <c r="CT13" s="36">
        <f t="shared" si="4"/>
        <v>0</v>
      </c>
      <c r="CU13" s="41">
        <v>1</v>
      </c>
      <c r="CV13" s="41">
        <v>1</v>
      </c>
      <c r="CW13" s="41">
        <v>1</v>
      </c>
      <c r="CX13" s="41">
        <v>1</v>
      </c>
      <c r="CY13" s="41">
        <v>1</v>
      </c>
      <c r="CZ13" s="36">
        <f t="shared" si="5"/>
        <v>5</v>
      </c>
      <c r="DA13" s="36">
        <f t="shared" si="6"/>
        <v>5</v>
      </c>
      <c r="DB13" s="35"/>
      <c r="DC13" s="41"/>
      <c r="DD13" s="41"/>
      <c r="DE13" s="41"/>
      <c r="DF13" s="41"/>
      <c r="DG13" s="41"/>
      <c r="DH13" s="36">
        <f t="shared" si="7"/>
        <v>0</v>
      </c>
      <c r="DI13" s="41">
        <v>1</v>
      </c>
      <c r="DJ13" s="41">
        <v>1</v>
      </c>
      <c r="DK13" s="41">
        <v>1</v>
      </c>
      <c r="DL13" s="41">
        <v>1</v>
      </c>
      <c r="DM13" s="41">
        <v>1</v>
      </c>
      <c r="DN13" s="41">
        <v>1</v>
      </c>
      <c r="DO13" s="41">
        <v>1</v>
      </c>
      <c r="DP13" s="41">
        <v>1</v>
      </c>
      <c r="DQ13" s="41">
        <v>1</v>
      </c>
      <c r="DR13" s="41">
        <v>1</v>
      </c>
      <c r="DS13" s="41">
        <v>1</v>
      </c>
      <c r="DT13" s="41">
        <v>1</v>
      </c>
      <c r="DU13" s="36">
        <f t="shared" si="8"/>
        <v>12</v>
      </c>
      <c r="DV13" s="36">
        <f t="shared" si="11"/>
        <v>12</v>
      </c>
    </row>
    <row r="14" spans="2:127" x14ac:dyDescent="0.25">
      <c r="B14" s="133"/>
      <c r="C14" s="15" t="s">
        <v>127</v>
      </c>
      <c r="D14" s="86" t="s">
        <v>89</v>
      </c>
      <c r="E14" s="41"/>
      <c r="F14" s="41"/>
      <c r="G14" s="41"/>
      <c r="H14" s="41"/>
      <c r="I14" s="41"/>
      <c r="J14" s="41"/>
      <c r="K14" s="41"/>
      <c r="L14" s="41"/>
      <c r="M14" s="41"/>
      <c r="N14" s="41"/>
      <c r="O14" s="41"/>
      <c r="P14" s="36">
        <f>SUM(E14:O14)</f>
        <v>0</v>
      </c>
      <c r="Q14" s="41"/>
      <c r="R14" s="41"/>
      <c r="S14" s="41"/>
      <c r="T14" s="36">
        <f>SUM(Q14:S14)</f>
        <v>0</v>
      </c>
      <c r="U14" s="41"/>
      <c r="V14" s="41"/>
      <c r="W14" s="41"/>
      <c r="X14" s="41"/>
      <c r="Y14" s="41"/>
      <c r="Z14" s="36">
        <f>SUM(U14:Y14)</f>
        <v>0</v>
      </c>
      <c r="AA14" s="36">
        <f t="shared" si="0"/>
        <v>0</v>
      </c>
      <c r="AB14" s="35"/>
      <c r="AC14" s="41"/>
      <c r="AD14" s="41"/>
      <c r="AE14" s="41"/>
      <c r="AF14" s="41"/>
      <c r="AG14" s="41"/>
      <c r="AH14" s="36">
        <f>SUM(AC14:AG14)</f>
        <v>0</v>
      </c>
      <c r="AI14" s="41"/>
      <c r="AJ14" s="41"/>
      <c r="AK14" s="41"/>
      <c r="AL14" s="41"/>
      <c r="AM14" s="41"/>
      <c r="AN14" s="36">
        <f>SUM(AI14:AM14)</f>
        <v>0</v>
      </c>
      <c r="AO14" s="41"/>
      <c r="AP14" s="41"/>
      <c r="AQ14" s="41"/>
      <c r="AR14" s="41"/>
      <c r="AS14" s="41"/>
      <c r="AT14" s="36">
        <f>SUM(AO14:AS14)</f>
        <v>0</v>
      </c>
      <c r="AU14" s="41"/>
      <c r="AV14" s="41"/>
      <c r="AW14" s="41"/>
      <c r="AX14" s="41"/>
      <c r="AY14" s="41"/>
      <c r="AZ14" s="36">
        <f>SUM(AU14:AY14)</f>
        <v>0</v>
      </c>
      <c r="BA14" s="36">
        <f t="shared" si="19"/>
        <v>0</v>
      </c>
      <c r="BB14" s="35"/>
      <c r="BC14" s="41"/>
      <c r="BD14" s="41"/>
      <c r="BE14" s="41"/>
      <c r="BF14" s="41"/>
      <c r="BG14" s="41"/>
      <c r="BH14" s="41"/>
      <c r="BI14" s="36">
        <f>SUM(BC14:BH14)</f>
        <v>0</v>
      </c>
      <c r="BJ14" s="41"/>
      <c r="BK14" s="41"/>
      <c r="BL14" s="41"/>
      <c r="BM14" s="41"/>
      <c r="BN14" s="41"/>
      <c r="BO14" s="36">
        <f t="shared" si="1"/>
        <v>0</v>
      </c>
      <c r="BP14" s="41"/>
      <c r="BQ14" s="41"/>
      <c r="BR14" s="41"/>
      <c r="BS14" s="41"/>
      <c r="BT14" s="41"/>
      <c r="BU14" s="36">
        <f>SUM(BP14:BT14)</f>
        <v>0</v>
      </c>
      <c r="BV14" s="41"/>
      <c r="BW14" s="41"/>
      <c r="BX14" s="41"/>
      <c r="BY14" s="41"/>
      <c r="BZ14" s="41"/>
      <c r="CA14" s="36">
        <f t="shared" si="2"/>
        <v>0</v>
      </c>
      <c r="CB14" s="36">
        <f t="shared" si="3"/>
        <v>0</v>
      </c>
      <c r="CC14" s="35"/>
      <c r="CD14" s="41"/>
      <c r="CE14" s="41"/>
      <c r="CF14" s="41"/>
      <c r="CG14" s="41"/>
      <c r="CH14" s="41"/>
      <c r="CI14" s="41">
        <v>1</v>
      </c>
      <c r="CJ14" s="36">
        <f>SUM(CD14:CI14)</f>
        <v>1</v>
      </c>
      <c r="CK14" s="41"/>
      <c r="CL14" s="41"/>
      <c r="CM14" s="41"/>
      <c r="CN14" s="41"/>
      <c r="CO14" s="41"/>
      <c r="CP14" s="41"/>
      <c r="CQ14" s="36">
        <f>SUM(CK14:CP14)</f>
        <v>0</v>
      </c>
      <c r="CR14" s="41"/>
      <c r="CS14" s="41"/>
      <c r="CT14" s="36">
        <f t="shared" si="4"/>
        <v>0</v>
      </c>
      <c r="CU14" s="41"/>
      <c r="CV14" s="41"/>
      <c r="CW14" s="41"/>
      <c r="CX14" s="41"/>
      <c r="CY14" s="41"/>
      <c r="CZ14" s="36">
        <f t="shared" ref="CZ14" si="24">SUM(CU14:CY14)</f>
        <v>0</v>
      </c>
      <c r="DA14" s="36">
        <f t="shared" si="6"/>
        <v>1</v>
      </c>
      <c r="DB14" s="35"/>
      <c r="DC14" s="41"/>
      <c r="DD14" s="41"/>
      <c r="DE14" s="41"/>
      <c r="DF14" s="41"/>
      <c r="DG14" s="41"/>
      <c r="DH14" s="36">
        <f t="shared" si="7"/>
        <v>0</v>
      </c>
      <c r="DI14" s="41"/>
      <c r="DJ14" s="41"/>
      <c r="DK14" s="41"/>
      <c r="DL14" s="41"/>
      <c r="DM14" s="41"/>
      <c r="DN14" s="41"/>
      <c r="DO14" s="41"/>
      <c r="DP14" s="41"/>
      <c r="DQ14" s="41"/>
      <c r="DR14" s="41"/>
      <c r="DS14" s="41"/>
      <c r="DT14" s="41"/>
      <c r="DU14" s="36">
        <f t="shared" si="8"/>
        <v>0</v>
      </c>
      <c r="DV14" s="36">
        <f t="shared" si="11"/>
        <v>0</v>
      </c>
    </row>
    <row r="15" spans="2:127" x14ac:dyDescent="0.25">
      <c r="B15" s="133"/>
      <c r="C15" s="15" t="s">
        <v>118</v>
      </c>
      <c r="D15" s="86" t="s">
        <v>89</v>
      </c>
      <c r="E15" s="41"/>
      <c r="F15" s="41"/>
      <c r="G15" s="41"/>
      <c r="H15" s="41"/>
      <c r="I15" s="41"/>
      <c r="J15" s="41"/>
      <c r="K15" s="41"/>
      <c r="L15" s="41"/>
      <c r="M15" s="41"/>
      <c r="N15" s="41"/>
      <c r="O15" s="41"/>
      <c r="P15" s="36">
        <f>SUM(E15:O15)</f>
        <v>0</v>
      </c>
      <c r="Q15" s="41"/>
      <c r="R15" s="41"/>
      <c r="S15" s="41"/>
      <c r="T15" s="36">
        <f>SUM(Q15:S15)</f>
        <v>0</v>
      </c>
      <c r="U15" s="41"/>
      <c r="V15" s="41"/>
      <c r="W15" s="41"/>
      <c r="X15" s="41"/>
      <c r="Y15" s="41"/>
      <c r="Z15" s="36">
        <f>SUM(U15:Y15)</f>
        <v>0</v>
      </c>
      <c r="AA15" s="36">
        <f t="shared" si="0"/>
        <v>0</v>
      </c>
      <c r="AB15" s="35"/>
      <c r="AC15" s="41"/>
      <c r="AD15" s="41"/>
      <c r="AE15" s="41"/>
      <c r="AF15" s="41"/>
      <c r="AG15" s="41"/>
      <c r="AH15" s="36">
        <f>SUM(AC15:AG15)</f>
        <v>0</v>
      </c>
      <c r="AI15" s="41"/>
      <c r="AJ15" s="41"/>
      <c r="AK15" s="41"/>
      <c r="AL15" s="41"/>
      <c r="AM15" s="41"/>
      <c r="AN15" s="36">
        <f>SUM(AI15:AM15)</f>
        <v>0</v>
      </c>
      <c r="AO15" s="41"/>
      <c r="AP15" s="41"/>
      <c r="AQ15" s="41"/>
      <c r="AR15" s="41"/>
      <c r="AS15" s="41"/>
      <c r="AT15" s="36">
        <f>SUM(AO15:AS15)</f>
        <v>0</v>
      </c>
      <c r="AU15" s="41"/>
      <c r="AV15" s="41"/>
      <c r="AW15" s="41"/>
      <c r="AX15" s="41"/>
      <c r="AY15" s="41"/>
      <c r="AZ15" s="36">
        <f>SUM(AU15:AY15)</f>
        <v>0</v>
      </c>
      <c r="BA15" s="36">
        <f t="shared" ref="BA15" si="25">SUM(AH15,AN15,AT15,AZ15)</f>
        <v>0</v>
      </c>
      <c r="BB15" s="35"/>
      <c r="BC15" s="41"/>
      <c r="BD15" s="41"/>
      <c r="BE15" s="41"/>
      <c r="BF15" s="41"/>
      <c r="BG15" s="41"/>
      <c r="BH15" s="41"/>
      <c r="BI15" s="36">
        <f>SUM(BC15:BH15)</f>
        <v>0</v>
      </c>
      <c r="BJ15" s="41"/>
      <c r="BK15" s="41"/>
      <c r="BL15" s="41"/>
      <c r="BM15" s="41"/>
      <c r="BN15" s="41"/>
      <c r="BO15" s="36">
        <f t="shared" ref="BO15" si="26">SUM(BJ15:BN15)</f>
        <v>0</v>
      </c>
      <c r="BP15" s="41"/>
      <c r="BQ15" s="41"/>
      <c r="BR15" s="41"/>
      <c r="BS15" s="41"/>
      <c r="BT15" s="41"/>
      <c r="BU15" s="36">
        <f>SUM(BP15:BT15)</f>
        <v>0</v>
      </c>
      <c r="BV15" s="41"/>
      <c r="BW15" s="41"/>
      <c r="BX15" s="41"/>
      <c r="BY15" s="41"/>
      <c r="BZ15" s="41"/>
      <c r="CA15" s="36">
        <f t="shared" ref="CA15" si="27">SUM(BV15:BZ15)</f>
        <v>0</v>
      </c>
      <c r="CB15" s="36">
        <f t="shared" si="3"/>
        <v>0</v>
      </c>
      <c r="CC15" s="35"/>
      <c r="CD15" s="41"/>
      <c r="CE15" s="41"/>
      <c r="CF15" s="41"/>
      <c r="CG15" s="41"/>
      <c r="CH15" s="41"/>
      <c r="CI15" s="41">
        <v>1</v>
      </c>
      <c r="CJ15" s="36">
        <f>SUM(CD15:CI15)</f>
        <v>1</v>
      </c>
      <c r="CK15" s="41"/>
      <c r="CL15" s="41"/>
      <c r="CM15" s="41"/>
      <c r="CN15" s="41"/>
      <c r="CO15" s="41"/>
      <c r="CP15" s="41"/>
      <c r="CQ15" s="36">
        <f>SUM(CK15:CP15)</f>
        <v>0</v>
      </c>
      <c r="CR15" s="41"/>
      <c r="CS15" s="41"/>
      <c r="CT15" s="36">
        <f t="shared" si="4"/>
        <v>0</v>
      </c>
      <c r="CU15" s="41"/>
      <c r="CV15" s="41"/>
      <c r="CW15" s="41"/>
      <c r="CX15" s="41"/>
      <c r="CY15" s="41"/>
      <c r="CZ15" s="36">
        <f t="shared" si="5"/>
        <v>0</v>
      </c>
      <c r="DA15" s="36">
        <f t="shared" si="6"/>
        <v>1</v>
      </c>
      <c r="DB15" s="35"/>
      <c r="DC15" s="41"/>
      <c r="DD15" s="41"/>
      <c r="DE15" s="41"/>
      <c r="DF15" s="41"/>
      <c r="DG15" s="41"/>
      <c r="DH15" s="36">
        <f t="shared" si="7"/>
        <v>0</v>
      </c>
      <c r="DI15" s="41"/>
      <c r="DJ15" s="41"/>
      <c r="DK15" s="41"/>
      <c r="DL15" s="41"/>
      <c r="DM15" s="41"/>
      <c r="DN15" s="41"/>
      <c r="DO15" s="41"/>
      <c r="DP15" s="41"/>
      <c r="DQ15" s="41"/>
      <c r="DR15" s="41"/>
      <c r="DS15" s="41"/>
      <c r="DT15" s="41"/>
      <c r="DU15" s="36">
        <f t="shared" si="8"/>
        <v>0</v>
      </c>
      <c r="DV15" s="36">
        <f t="shared" si="11"/>
        <v>0</v>
      </c>
    </row>
    <row r="16" spans="2:127" x14ac:dyDescent="0.25">
      <c r="B16" s="42"/>
      <c r="C16" s="185" t="s">
        <v>21</v>
      </c>
      <c r="D16" s="86" t="s">
        <v>90</v>
      </c>
      <c r="E16" s="41"/>
      <c r="F16" s="41"/>
      <c r="G16" s="41">
        <v>3</v>
      </c>
      <c r="H16" s="41">
        <v>7</v>
      </c>
      <c r="I16" s="41">
        <v>12</v>
      </c>
      <c r="J16" s="41">
        <v>160</v>
      </c>
      <c r="K16" s="41">
        <v>6</v>
      </c>
      <c r="L16" s="41"/>
      <c r="M16" s="41"/>
      <c r="N16" s="41"/>
      <c r="O16" s="41"/>
      <c r="P16" s="36">
        <f t="shared" si="12"/>
        <v>188</v>
      </c>
      <c r="Q16" s="41"/>
      <c r="R16" s="41"/>
      <c r="S16" s="41"/>
      <c r="T16" s="36">
        <f t="shared" si="13"/>
        <v>0</v>
      </c>
      <c r="U16" s="41"/>
      <c r="V16" s="41"/>
      <c r="W16" s="41"/>
      <c r="X16" s="41"/>
      <c r="Y16" s="41"/>
      <c r="Z16" s="36">
        <f t="shared" si="14"/>
        <v>0</v>
      </c>
      <c r="AA16" s="36">
        <f t="shared" si="0"/>
        <v>188</v>
      </c>
      <c r="AB16" s="35"/>
      <c r="AC16" s="41">
        <v>20</v>
      </c>
      <c r="AD16" s="41">
        <v>15</v>
      </c>
      <c r="AE16" s="41">
        <v>30</v>
      </c>
      <c r="AF16" s="41">
        <v>50</v>
      </c>
      <c r="AG16" s="41">
        <v>10</v>
      </c>
      <c r="AH16" s="36">
        <f t="shared" si="15"/>
        <v>125</v>
      </c>
      <c r="AI16" s="41"/>
      <c r="AJ16" s="41"/>
      <c r="AK16" s="41"/>
      <c r="AL16" s="41"/>
      <c r="AM16" s="41"/>
      <c r="AN16" s="36">
        <f t="shared" si="16"/>
        <v>0</v>
      </c>
      <c r="AO16" s="41"/>
      <c r="AP16" s="41"/>
      <c r="AQ16" s="41"/>
      <c r="AR16" s="41"/>
      <c r="AS16" s="41"/>
      <c r="AT16" s="36">
        <f t="shared" si="17"/>
        <v>0</v>
      </c>
      <c r="AU16" s="41"/>
      <c r="AV16" s="41"/>
      <c r="AW16" s="41"/>
      <c r="AX16" s="41"/>
      <c r="AY16" s="41"/>
      <c r="AZ16" s="36">
        <f t="shared" si="18"/>
        <v>0</v>
      </c>
      <c r="BA16" s="36">
        <f t="shared" si="19"/>
        <v>125</v>
      </c>
      <c r="BB16" s="35"/>
      <c r="BC16" s="41">
        <v>100</v>
      </c>
      <c r="BD16" s="41">
        <v>100.11569310576219</v>
      </c>
      <c r="BE16" s="41">
        <v>100.44330800296852</v>
      </c>
      <c r="BF16" s="41">
        <v>122.46890328537953</v>
      </c>
      <c r="BG16" s="41">
        <v>90.468903285379525</v>
      </c>
      <c r="BH16" s="41">
        <v>0.36190393233703916</v>
      </c>
      <c r="BI16" s="36">
        <f t="shared" si="20"/>
        <v>513.85871161182672</v>
      </c>
      <c r="BJ16" s="41"/>
      <c r="BK16" s="41"/>
      <c r="BL16" s="41"/>
      <c r="BM16" s="41"/>
      <c r="BN16" s="41"/>
      <c r="BO16" s="36">
        <f t="shared" si="1"/>
        <v>0</v>
      </c>
      <c r="BP16" s="41"/>
      <c r="BQ16" s="41"/>
      <c r="BR16" s="41"/>
      <c r="BS16" s="41"/>
      <c r="BT16" s="41"/>
      <c r="BU16" s="36">
        <f t="shared" si="21"/>
        <v>0</v>
      </c>
      <c r="BV16" s="41"/>
      <c r="BW16" s="41"/>
      <c r="BX16" s="41"/>
      <c r="BY16" s="41"/>
      <c r="BZ16" s="41"/>
      <c r="CA16" s="36">
        <f t="shared" si="2"/>
        <v>0</v>
      </c>
      <c r="CB16" s="36">
        <f t="shared" si="3"/>
        <v>513.85871161182672</v>
      </c>
      <c r="CC16" s="35"/>
      <c r="CD16" s="41">
        <v>101.14128838817319</v>
      </c>
      <c r="CE16" s="41">
        <v>95</v>
      </c>
      <c r="CF16" s="41">
        <v>95</v>
      </c>
      <c r="CG16" s="41">
        <v>95</v>
      </c>
      <c r="CH16" s="41">
        <v>95</v>
      </c>
      <c r="CI16" s="41">
        <v>125</v>
      </c>
      <c r="CJ16" s="36">
        <f t="shared" si="22"/>
        <v>606.14128838817317</v>
      </c>
      <c r="CK16" s="41"/>
      <c r="CL16" s="41"/>
      <c r="CM16" s="41"/>
      <c r="CN16" s="41"/>
      <c r="CO16" s="41"/>
      <c r="CP16" s="41"/>
      <c r="CQ16" s="36">
        <f t="shared" si="23"/>
        <v>0</v>
      </c>
      <c r="CR16" s="41">
        <v>220</v>
      </c>
      <c r="CS16" s="41"/>
      <c r="CT16" s="36">
        <f t="shared" si="4"/>
        <v>220</v>
      </c>
      <c r="CU16" s="41"/>
      <c r="CV16" s="41"/>
      <c r="CW16" s="41"/>
      <c r="CX16" s="41"/>
      <c r="CY16" s="41"/>
      <c r="CZ16" s="36">
        <f t="shared" si="5"/>
        <v>0</v>
      </c>
      <c r="DA16" s="36">
        <f t="shared" si="6"/>
        <v>826.14128838817317</v>
      </c>
      <c r="DB16" s="35"/>
      <c r="DC16" s="41"/>
      <c r="DD16" s="41"/>
      <c r="DE16" s="41"/>
      <c r="DF16" s="41"/>
      <c r="DG16" s="41"/>
      <c r="DH16" s="36">
        <f t="shared" si="7"/>
        <v>0</v>
      </c>
      <c r="DI16" s="41"/>
      <c r="DJ16" s="41"/>
      <c r="DK16" s="41"/>
      <c r="DL16" s="41"/>
      <c r="DM16" s="41"/>
      <c r="DN16" s="41"/>
      <c r="DO16" s="41"/>
      <c r="DP16" s="41"/>
      <c r="DQ16" s="41"/>
      <c r="DR16" s="41"/>
      <c r="DS16" s="41"/>
      <c r="DT16" s="41"/>
      <c r="DU16" s="36">
        <f t="shared" si="8"/>
        <v>0</v>
      </c>
      <c r="DV16" s="36">
        <f t="shared" si="11"/>
        <v>0</v>
      </c>
    </row>
    <row r="17" spans="2:126" x14ac:dyDescent="0.25">
      <c r="B17" s="42"/>
      <c r="C17" s="186"/>
      <c r="D17" s="86" t="s">
        <v>89</v>
      </c>
      <c r="E17" s="41"/>
      <c r="F17" s="41"/>
      <c r="G17" s="41"/>
      <c r="H17" s="41"/>
      <c r="I17" s="41"/>
      <c r="J17" s="41"/>
      <c r="K17" s="41"/>
      <c r="L17" s="41"/>
      <c r="M17" s="41"/>
      <c r="N17" s="41"/>
      <c r="O17" s="41"/>
      <c r="P17" s="36">
        <f>SUM(E17:O17)</f>
        <v>0</v>
      </c>
      <c r="Q17" s="41"/>
      <c r="R17" s="41">
        <v>105.29757653</v>
      </c>
      <c r="S17" s="41">
        <v>19.768595999999999</v>
      </c>
      <c r="T17" s="36">
        <f>SUM(Q17:S17)</f>
        <v>125.06617253</v>
      </c>
      <c r="U17" s="41"/>
      <c r="V17" s="41"/>
      <c r="W17" s="41"/>
      <c r="X17" s="41"/>
      <c r="Y17" s="41"/>
      <c r="Z17" s="36">
        <f>SUM(U17:Y17)</f>
        <v>0</v>
      </c>
      <c r="AA17" s="36">
        <f t="shared" si="0"/>
        <v>125.06617253</v>
      </c>
      <c r="AB17" s="35"/>
      <c r="AC17" s="41"/>
      <c r="AD17" s="41"/>
      <c r="AE17" s="41"/>
      <c r="AF17" s="41"/>
      <c r="AG17" s="41"/>
      <c r="AH17" s="36">
        <f>SUM(AC17:AG17)</f>
        <v>0</v>
      </c>
      <c r="AI17" s="41"/>
      <c r="AJ17" s="41"/>
      <c r="AK17" s="41"/>
      <c r="AL17" s="41"/>
      <c r="AM17" s="41"/>
      <c r="AN17" s="36">
        <f>SUM(AI17:AM17)</f>
        <v>0</v>
      </c>
      <c r="AO17" s="41">
        <v>23.856421000000001</v>
      </c>
      <c r="AP17" s="41">
        <v>24.374983</v>
      </c>
      <c r="AQ17" s="41">
        <v>1.7024234699999976</v>
      </c>
      <c r="AR17" s="41">
        <v>0</v>
      </c>
      <c r="AS17" s="41">
        <v>0</v>
      </c>
      <c r="AT17" s="36">
        <f>SUM(AO17:AS17)</f>
        <v>49.933827469999997</v>
      </c>
      <c r="AU17" s="41"/>
      <c r="AV17" s="41"/>
      <c r="AW17" s="41"/>
      <c r="AX17" s="41"/>
      <c r="AY17" s="41"/>
      <c r="AZ17" s="36">
        <f>SUM(AU17:AY17)</f>
        <v>0</v>
      </c>
      <c r="BA17" s="36">
        <f>SUM(AH17,AN17,AT17,AZ17)</f>
        <v>49.933827469999997</v>
      </c>
      <c r="BB17" s="35"/>
      <c r="BC17" s="41"/>
      <c r="BD17" s="41"/>
      <c r="BE17" s="41"/>
      <c r="BF17" s="41"/>
      <c r="BG17" s="41"/>
      <c r="BH17" s="41"/>
      <c r="BI17" s="36">
        <f>SUM(BC17:BH17)</f>
        <v>0</v>
      </c>
      <c r="BJ17" s="41"/>
      <c r="BK17" s="41"/>
      <c r="BL17" s="41"/>
      <c r="BM17" s="41"/>
      <c r="BN17" s="41"/>
      <c r="BO17" s="36">
        <f t="shared" si="1"/>
        <v>0</v>
      </c>
      <c r="BP17" s="41">
        <v>0</v>
      </c>
      <c r="BQ17" s="41">
        <v>0</v>
      </c>
      <c r="BR17" s="41">
        <v>0</v>
      </c>
      <c r="BS17" s="41">
        <v>0</v>
      </c>
      <c r="BT17" s="41">
        <v>0</v>
      </c>
      <c r="BU17" s="36">
        <f>SUM(BP17:BT17)</f>
        <v>0</v>
      </c>
      <c r="BV17" s="41"/>
      <c r="BW17" s="41"/>
      <c r="BX17" s="41"/>
      <c r="BY17" s="41"/>
      <c r="BZ17" s="41"/>
      <c r="CA17" s="36">
        <f t="shared" si="2"/>
        <v>0</v>
      </c>
      <c r="CB17" s="36">
        <f t="shared" si="3"/>
        <v>0</v>
      </c>
      <c r="CC17" s="35"/>
      <c r="CD17" s="41"/>
      <c r="CE17" s="41"/>
      <c r="CF17" s="41"/>
      <c r="CG17" s="41"/>
      <c r="CH17" s="41"/>
      <c r="CI17" s="41"/>
      <c r="CJ17" s="36">
        <f>SUM(CD17:CI17)</f>
        <v>0</v>
      </c>
      <c r="CK17" s="41"/>
      <c r="CL17" s="41"/>
      <c r="CM17" s="41"/>
      <c r="CN17" s="41"/>
      <c r="CO17" s="41"/>
      <c r="CP17" s="41"/>
      <c r="CQ17" s="36">
        <f>SUM(CK17:CP17)</f>
        <v>0</v>
      </c>
      <c r="CR17" s="41">
        <v>25</v>
      </c>
      <c r="CS17" s="41"/>
      <c r="CT17" s="36">
        <f t="shared" si="4"/>
        <v>25</v>
      </c>
      <c r="CU17" s="41"/>
      <c r="CV17" s="41"/>
      <c r="CW17" s="41"/>
      <c r="CX17" s="41"/>
      <c r="CY17" s="41"/>
      <c r="CZ17" s="36">
        <f t="shared" si="5"/>
        <v>0</v>
      </c>
      <c r="DA17" s="36">
        <f t="shared" si="6"/>
        <v>25</v>
      </c>
      <c r="DB17" s="35"/>
      <c r="DC17" s="41"/>
      <c r="DD17" s="41"/>
      <c r="DE17" s="41"/>
      <c r="DF17" s="41"/>
      <c r="DG17" s="41"/>
      <c r="DH17" s="36">
        <f t="shared" si="7"/>
        <v>0</v>
      </c>
      <c r="DI17" s="41"/>
      <c r="DJ17" s="41"/>
      <c r="DK17" s="41"/>
      <c r="DL17" s="41"/>
      <c r="DM17" s="41"/>
      <c r="DN17" s="41"/>
      <c r="DO17" s="41"/>
      <c r="DP17" s="41"/>
      <c r="DQ17" s="41"/>
      <c r="DR17" s="41"/>
      <c r="DS17" s="41"/>
      <c r="DT17" s="41"/>
      <c r="DU17" s="36">
        <f t="shared" si="8"/>
        <v>0</v>
      </c>
      <c r="DV17" s="36">
        <f t="shared" si="11"/>
        <v>0</v>
      </c>
    </row>
    <row r="18" spans="2:126" x14ac:dyDescent="0.25">
      <c r="B18" s="42"/>
      <c r="C18" s="15" t="s">
        <v>22</v>
      </c>
      <c r="D18" s="86" t="s">
        <v>89</v>
      </c>
      <c r="E18" s="41"/>
      <c r="F18" s="41"/>
      <c r="G18" s="41"/>
      <c r="H18" s="41"/>
      <c r="I18" s="41"/>
      <c r="J18" s="41"/>
      <c r="K18" s="41"/>
      <c r="L18" s="41"/>
      <c r="M18" s="41"/>
      <c r="N18" s="41"/>
      <c r="O18" s="41"/>
      <c r="P18" s="36">
        <f t="shared" si="12"/>
        <v>0</v>
      </c>
      <c r="Q18" s="41"/>
      <c r="R18" s="41"/>
      <c r="S18" s="41"/>
      <c r="T18" s="36">
        <f t="shared" si="13"/>
        <v>0</v>
      </c>
      <c r="U18" s="41"/>
      <c r="V18" s="41"/>
      <c r="W18" s="41"/>
      <c r="X18" s="41"/>
      <c r="Y18" s="41"/>
      <c r="Z18" s="36">
        <f t="shared" si="14"/>
        <v>0</v>
      </c>
      <c r="AA18" s="36">
        <f t="shared" si="0"/>
        <v>0</v>
      </c>
      <c r="AB18" s="35"/>
      <c r="AC18" s="41"/>
      <c r="AD18" s="41"/>
      <c r="AE18" s="41"/>
      <c r="AF18" s="41"/>
      <c r="AG18" s="41"/>
      <c r="AH18" s="36">
        <f t="shared" si="15"/>
        <v>0</v>
      </c>
      <c r="AI18" s="41"/>
      <c r="AJ18" s="41"/>
      <c r="AK18" s="41"/>
      <c r="AL18" s="41"/>
      <c r="AM18" s="41"/>
      <c r="AN18" s="36">
        <f t="shared" si="16"/>
        <v>0</v>
      </c>
      <c r="AO18" s="41"/>
      <c r="AP18" s="41"/>
      <c r="AQ18" s="41"/>
      <c r="AR18" s="41"/>
      <c r="AS18" s="41"/>
      <c r="AT18" s="36">
        <f t="shared" si="17"/>
        <v>0</v>
      </c>
      <c r="AU18" s="41"/>
      <c r="AV18" s="41"/>
      <c r="AW18" s="41"/>
      <c r="AX18" s="41"/>
      <c r="AY18" s="41"/>
      <c r="AZ18" s="36">
        <f t="shared" si="18"/>
        <v>0</v>
      </c>
      <c r="BA18" s="36">
        <f t="shared" si="19"/>
        <v>0</v>
      </c>
      <c r="BB18" s="35"/>
      <c r="BC18" s="41">
        <v>2</v>
      </c>
      <c r="BD18" s="41">
        <v>1</v>
      </c>
      <c r="BE18" s="41">
        <v>0.5</v>
      </c>
      <c r="BF18" s="41">
        <v>0.5</v>
      </c>
      <c r="BG18" s="41">
        <v>1</v>
      </c>
      <c r="BH18" s="41"/>
      <c r="BI18" s="36">
        <f t="shared" si="20"/>
        <v>5</v>
      </c>
      <c r="BJ18" s="41"/>
      <c r="BK18" s="41"/>
      <c r="BL18" s="41"/>
      <c r="BM18" s="41"/>
      <c r="BN18" s="41"/>
      <c r="BO18" s="36">
        <f t="shared" si="1"/>
        <v>0</v>
      </c>
      <c r="BP18" s="41"/>
      <c r="BQ18" s="41"/>
      <c r="BR18" s="41"/>
      <c r="BS18" s="41"/>
      <c r="BT18" s="41"/>
      <c r="BU18" s="36">
        <f t="shared" si="21"/>
        <v>0</v>
      </c>
      <c r="BV18" s="41"/>
      <c r="BW18" s="41"/>
      <c r="BX18" s="41"/>
      <c r="BY18" s="41"/>
      <c r="BZ18" s="41"/>
      <c r="CA18" s="36">
        <f t="shared" si="2"/>
        <v>0</v>
      </c>
      <c r="CB18" s="36">
        <f t="shared" si="3"/>
        <v>5</v>
      </c>
      <c r="CC18" s="35"/>
      <c r="CD18" s="41"/>
      <c r="CE18" s="41"/>
      <c r="CF18" s="41"/>
      <c r="CG18" s="41"/>
      <c r="CH18" s="41"/>
      <c r="CI18" s="41">
        <v>20</v>
      </c>
      <c r="CJ18" s="36">
        <f t="shared" ref="CJ18:CJ24" si="28">SUM(CD18:CI18)</f>
        <v>20</v>
      </c>
      <c r="CK18" s="41"/>
      <c r="CL18" s="41"/>
      <c r="CM18" s="41"/>
      <c r="CN18" s="41"/>
      <c r="CO18" s="41"/>
      <c r="CP18" s="41"/>
      <c r="CQ18" s="36">
        <f t="shared" ref="CQ18:CQ24" si="29">SUM(CK18:CP18)</f>
        <v>0</v>
      </c>
      <c r="CR18" s="41"/>
      <c r="CS18" s="41"/>
      <c r="CT18" s="36">
        <f t="shared" si="4"/>
        <v>0</v>
      </c>
      <c r="CU18" s="41"/>
      <c r="CV18" s="41"/>
      <c r="CW18" s="41"/>
      <c r="CX18" s="41"/>
      <c r="CY18" s="41"/>
      <c r="CZ18" s="36">
        <f t="shared" si="5"/>
        <v>0</v>
      </c>
      <c r="DA18" s="36">
        <f t="shared" si="6"/>
        <v>20</v>
      </c>
      <c r="DB18" s="35"/>
      <c r="DC18" s="41"/>
      <c r="DD18" s="41"/>
      <c r="DE18" s="41"/>
      <c r="DF18" s="41"/>
      <c r="DG18" s="41"/>
      <c r="DH18" s="36">
        <f t="shared" si="7"/>
        <v>0</v>
      </c>
      <c r="DI18" s="41"/>
      <c r="DJ18" s="41"/>
      <c r="DK18" s="41"/>
      <c r="DL18" s="41"/>
      <c r="DM18" s="41"/>
      <c r="DN18" s="41"/>
      <c r="DO18" s="41"/>
      <c r="DP18" s="41"/>
      <c r="DQ18" s="41"/>
      <c r="DR18" s="41"/>
      <c r="DS18" s="41"/>
      <c r="DT18" s="41"/>
      <c r="DU18" s="36">
        <f t="shared" si="8"/>
        <v>0</v>
      </c>
      <c r="DV18" s="36">
        <f t="shared" si="11"/>
        <v>0</v>
      </c>
    </row>
    <row r="19" spans="2:126" x14ac:dyDescent="0.25">
      <c r="B19" s="138"/>
      <c r="C19" s="15" t="s">
        <v>140</v>
      </c>
      <c r="D19" s="86" t="s">
        <v>89</v>
      </c>
      <c r="E19" s="41"/>
      <c r="F19" s="41"/>
      <c r="G19" s="41"/>
      <c r="H19" s="41"/>
      <c r="I19" s="41"/>
      <c r="J19" s="41"/>
      <c r="K19" s="41"/>
      <c r="L19" s="41"/>
      <c r="M19" s="41"/>
      <c r="N19" s="41"/>
      <c r="O19" s="41"/>
      <c r="P19" s="36">
        <f>SUM(E19:O19)</f>
        <v>0</v>
      </c>
      <c r="Q19" s="41"/>
      <c r="R19" s="41"/>
      <c r="S19" s="41"/>
      <c r="T19" s="36">
        <f>SUM(Q19:S19)</f>
        <v>0</v>
      </c>
      <c r="U19" s="41"/>
      <c r="V19" s="41"/>
      <c r="W19" s="41"/>
      <c r="X19" s="41"/>
      <c r="Y19" s="41"/>
      <c r="Z19" s="36">
        <f>SUM(U19:Y19)</f>
        <v>0</v>
      </c>
      <c r="AA19" s="36">
        <f t="shared" si="0"/>
        <v>0</v>
      </c>
      <c r="AB19" s="35"/>
      <c r="AC19" s="41"/>
      <c r="AD19" s="41"/>
      <c r="AE19" s="41"/>
      <c r="AF19" s="41"/>
      <c r="AG19" s="41"/>
      <c r="AH19" s="36">
        <f>SUM(AC19:AG19)</f>
        <v>0</v>
      </c>
      <c r="AI19" s="41"/>
      <c r="AJ19" s="41"/>
      <c r="AK19" s="41"/>
      <c r="AL19" s="41"/>
      <c r="AM19" s="41"/>
      <c r="AN19" s="36">
        <f>SUM(AI19:AM19)</f>
        <v>0</v>
      </c>
      <c r="AO19" s="41"/>
      <c r="AP19" s="41"/>
      <c r="AQ19" s="41"/>
      <c r="AR19" s="41"/>
      <c r="AS19" s="41"/>
      <c r="AT19" s="36">
        <f>SUM(AO19:AS19)</f>
        <v>0</v>
      </c>
      <c r="AU19" s="41"/>
      <c r="AV19" s="41"/>
      <c r="AW19" s="41"/>
      <c r="AX19" s="41"/>
      <c r="AY19" s="41"/>
      <c r="AZ19" s="36">
        <f>SUM(AU19:AY19)</f>
        <v>0</v>
      </c>
      <c r="BA19" s="36">
        <f t="shared" si="19"/>
        <v>0</v>
      </c>
      <c r="BB19" s="35"/>
      <c r="BC19" s="41"/>
      <c r="BD19" s="41"/>
      <c r="BE19" s="41"/>
      <c r="BF19" s="41"/>
      <c r="BG19" s="41"/>
      <c r="BH19" s="41"/>
      <c r="BI19" s="36">
        <f>SUM(BC19:BH19)</f>
        <v>0</v>
      </c>
      <c r="BJ19" s="41"/>
      <c r="BK19" s="41"/>
      <c r="BL19" s="41"/>
      <c r="BM19" s="41"/>
      <c r="BN19" s="41"/>
      <c r="BO19" s="36">
        <f t="shared" si="1"/>
        <v>0</v>
      </c>
      <c r="BP19" s="41"/>
      <c r="BQ19" s="41"/>
      <c r="BR19" s="41"/>
      <c r="BS19" s="41"/>
      <c r="BT19" s="41"/>
      <c r="BU19" s="36">
        <f>SUM(BP19:BT19)</f>
        <v>0</v>
      </c>
      <c r="BV19" s="41"/>
      <c r="BW19" s="41"/>
      <c r="BX19" s="41"/>
      <c r="BY19" s="41"/>
      <c r="BZ19" s="41"/>
      <c r="CA19" s="36">
        <f t="shared" si="2"/>
        <v>0</v>
      </c>
      <c r="CB19" s="36">
        <f t="shared" si="3"/>
        <v>0</v>
      </c>
      <c r="CC19" s="35"/>
      <c r="CD19" s="41"/>
      <c r="CE19" s="41"/>
      <c r="CF19" s="41"/>
      <c r="CG19" s="41"/>
      <c r="CH19" s="41"/>
      <c r="CI19" s="41"/>
      <c r="CJ19" s="36">
        <f>SUM(CD19:CI19)</f>
        <v>0</v>
      </c>
      <c r="CK19" s="41"/>
      <c r="CL19" s="41"/>
      <c r="CM19" s="41"/>
      <c r="CN19" s="41"/>
      <c r="CO19" s="41"/>
      <c r="CP19" s="41"/>
      <c r="CQ19" s="36">
        <f>SUM(CK19:CP19)</f>
        <v>0</v>
      </c>
      <c r="CR19" s="41">
        <v>0.5</v>
      </c>
      <c r="CS19" s="41"/>
      <c r="CT19" s="36">
        <f t="shared" si="4"/>
        <v>0.5</v>
      </c>
      <c r="CU19" s="41"/>
      <c r="CV19" s="41"/>
      <c r="CW19" s="41"/>
      <c r="CX19" s="41"/>
      <c r="CY19" s="41"/>
      <c r="CZ19" s="36">
        <f t="shared" ref="CZ19" si="30">SUM(CU19:CY19)</f>
        <v>0</v>
      </c>
      <c r="DA19" s="36">
        <f t="shared" si="6"/>
        <v>0.5</v>
      </c>
      <c r="DB19" s="35"/>
      <c r="DC19" s="41"/>
      <c r="DD19" s="41"/>
      <c r="DE19" s="41"/>
      <c r="DF19" s="41"/>
      <c r="DG19" s="41"/>
      <c r="DH19" s="36">
        <f t="shared" si="7"/>
        <v>0</v>
      </c>
      <c r="DI19" s="41"/>
      <c r="DJ19" s="41"/>
      <c r="DK19" s="41"/>
      <c r="DL19" s="41"/>
      <c r="DM19" s="41"/>
      <c r="DN19" s="41"/>
      <c r="DO19" s="41"/>
      <c r="DP19" s="41"/>
      <c r="DQ19" s="41"/>
      <c r="DR19" s="41"/>
      <c r="DS19" s="41"/>
      <c r="DT19" s="41"/>
      <c r="DU19" s="36">
        <f t="shared" si="8"/>
        <v>0</v>
      </c>
      <c r="DV19" s="36">
        <f t="shared" si="11"/>
        <v>0</v>
      </c>
    </row>
    <row r="20" spans="2:126" ht="16.149999999999999" customHeight="1" x14ac:dyDescent="0.25">
      <c r="B20" s="42"/>
      <c r="C20" s="15" t="s">
        <v>23</v>
      </c>
      <c r="D20" s="86" t="s">
        <v>91</v>
      </c>
      <c r="E20" s="41"/>
      <c r="F20" s="41">
        <v>10</v>
      </c>
      <c r="G20" s="41"/>
      <c r="H20" s="41"/>
      <c r="I20" s="41">
        <v>20</v>
      </c>
      <c r="J20" s="41">
        <v>20</v>
      </c>
      <c r="K20" s="41">
        <v>25</v>
      </c>
      <c r="L20" s="41">
        <v>25</v>
      </c>
      <c r="M20" s="41">
        <v>25</v>
      </c>
      <c r="N20" s="41">
        <v>25</v>
      </c>
      <c r="O20" s="41">
        <v>35</v>
      </c>
      <c r="P20" s="36">
        <f t="shared" si="12"/>
        <v>185</v>
      </c>
      <c r="Q20" s="41"/>
      <c r="R20" s="41"/>
      <c r="S20" s="41"/>
      <c r="T20" s="36">
        <f t="shared" si="13"/>
        <v>0</v>
      </c>
      <c r="U20" s="41"/>
      <c r="V20" s="41"/>
      <c r="W20" s="41"/>
      <c r="X20" s="41"/>
      <c r="Y20" s="41"/>
      <c r="Z20" s="36">
        <f t="shared" si="14"/>
        <v>0</v>
      </c>
      <c r="AA20" s="36">
        <f t="shared" si="0"/>
        <v>185</v>
      </c>
      <c r="AB20" s="35"/>
      <c r="AC20" s="41">
        <v>25</v>
      </c>
      <c r="AD20" s="41">
        <v>25</v>
      </c>
      <c r="AE20" s="41">
        <v>25</v>
      </c>
      <c r="AF20" s="41"/>
      <c r="AG20" s="41"/>
      <c r="AH20" s="36">
        <f t="shared" si="15"/>
        <v>75</v>
      </c>
      <c r="AI20" s="41"/>
      <c r="AJ20" s="41"/>
      <c r="AK20" s="41"/>
      <c r="AL20" s="41"/>
      <c r="AM20" s="41"/>
      <c r="AN20" s="36">
        <f t="shared" si="16"/>
        <v>0</v>
      </c>
      <c r="AO20" s="41"/>
      <c r="AP20" s="41"/>
      <c r="AQ20" s="41"/>
      <c r="AR20" s="41"/>
      <c r="AS20" s="41"/>
      <c r="AT20" s="36">
        <f t="shared" si="17"/>
        <v>0</v>
      </c>
      <c r="AU20" s="41"/>
      <c r="AV20" s="41"/>
      <c r="AW20" s="41"/>
      <c r="AX20" s="41"/>
      <c r="AY20" s="41"/>
      <c r="AZ20" s="36">
        <f t="shared" si="18"/>
        <v>0</v>
      </c>
      <c r="BA20" s="36">
        <f t="shared" si="19"/>
        <v>75</v>
      </c>
      <c r="BB20" s="35"/>
      <c r="BC20" s="41"/>
      <c r="BD20" s="41"/>
      <c r="BE20" s="41">
        <v>25</v>
      </c>
      <c r="BF20" s="41">
        <v>25</v>
      </c>
      <c r="BG20" s="41">
        <v>25</v>
      </c>
      <c r="BH20" s="41"/>
      <c r="BI20" s="36">
        <f t="shared" si="20"/>
        <v>75</v>
      </c>
      <c r="BJ20" s="41"/>
      <c r="BK20" s="41"/>
      <c r="BL20" s="41"/>
      <c r="BM20" s="41"/>
      <c r="BN20" s="41"/>
      <c r="BO20" s="36">
        <f t="shared" si="1"/>
        <v>0</v>
      </c>
      <c r="BP20" s="41"/>
      <c r="BQ20" s="41"/>
      <c r="BR20" s="41"/>
      <c r="BS20" s="41"/>
      <c r="BT20" s="41"/>
      <c r="BU20" s="36">
        <f t="shared" si="21"/>
        <v>0</v>
      </c>
      <c r="BV20" s="41"/>
      <c r="BW20" s="41"/>
      <c r="BX20" s="41"/>
      <c r="BY20" s="41"/>
      <c r="BZ20" s="41"/>
      <c r="CA20" s="36">
        <f t="shared" si="2"/>
        <v>0</v>
      </c>
      <c r="CB20" s="36">
        <f t="shared" si="3"/>
        <v>75</v>
      </c>
      <c r="CC20" s="35"/>
      <c r="CD20" s="41">
        <v>25</v>
      </c>
      <c r="CE20" s="41">
        <v>25</v>
      </c>
      <c r="CF20" s="41"/>
      <c r="CG20" s="41"/>
      <c r="CH20" s="41"/>
      <c r="CI20" s="41"/>
      <c r="CJ20" s="36">
        <f t="shared" si="28"/>
        <v>50</v>
      </c>
      <c r="CK20" s="41"/>
      <c r="CL20" s="41"/>
      <c r="CM20" s="41"/>
      <c r="CN20" s="41"/>
      <c r="CO20" s="41"/>
      <c r="CP20" s="41"/>
      <c r="CQ20" s="36">
        <f t="shared" si="29"/>
        <v>0</v>
      </c>
      <c r="CR20" s="41"/>
      <c r="CS20" s="41"/>
      <c r="CT20" s="36">
        <f t="shared" si="4"/>
        <v>0</v>
      </c>
      <c r="CU20" s="41"/>
      <c r="CV20" s="41"/>
      <c r="CW20" s="41"/>
      <c r="CX20" s="41"/>
      <c r="CY20" s="41"/>
      <c r="CZ20" s="36">
        <f t="shared" si="5"/>
        <v>0</v>
      </c>
      <c r="DA20" s="36">
        <f t="shared" si="6"/>
        <v>50</v>
      </c>
      <c r="DB20" s="35"/>
      <c r="DC20" s="41"/>
      <c r="DD20" s="41"/>
      <c r="DE20" s="41"/>
      <c r="DF20" s="41"/>
      <c r="DG20" s="41"/>
      <c r="DH20" s="36">
        <f t="shared" si="7"/>
        <v>0</v>
      </c>
      <c r="DI20" s="41"/>
      <c r="DJ20" s="41"/>
      <c r="DK20" s="41"/>
      <c r="DL20" s="41"/>
      <c r="DM20" s="41"/>
      <c r="DN20" s="41"/>
      <c r="DO20" s="41"/>
      <c r="DP20" s="41"/>
      <c r="DQ20" s="41"/>
      <c r="DR20" s="41"/>
      <c r="DS20" s="41"/>
      <c r="DT20" s="41"/>
      <c r="DU20" s="36">
        <f t="shared" si="8"/>
        <v>0</v>
      </c>
      <c r="DV20" s="36">
        <f t="shared" si="11"/>
        <v>0</v>
      </c>
    </row>
    <row r="21" spans="2:126" ht="16.149999999999999" customHeight="1" x14ac:dyDescent="0.25">
      <c r="B21" s="42"/>
      <c r="C21" s="15" t="s">
        <v>24</v>
      </c>
      <c r="D21" s="86" t="s">
        <v>92</v>
      </c>
      <c r="E21" s="41"/>
      <c r="F21" s="41"/>
      <c r="G21" s="41"/>
      <c r="H21" s="41">
        <v>1</v>
      </c>
      <c r="I21" s="41"/>
      <c r="J21" s="41"/>
      <c r="K21" s="41"/>
      <c r="L21" s="41">
        <v>3.3842569999999998</v>
      </c>
      <c r="M21" s="41">
        <v>16.615742999999998</v>
      </c>
      <c r="N21" s="41">
        <v>19.899999999999999</v>
      </c>
      <c r="O21" s="41"/>
      <c r="P21" s="36">
        <f t="shared" si="12"/>
        <v>40.9</v>
      </c>
      <c r="Q21" s="41"/>
      <c r="R21" s="41"/>
      <c r="S21" s="41"/>
      <c r="T21" s="36">
        <f t="shared" si="13"/>
        <v>0</v>
      </c>
      <c r="U21" s="41"/>
      <c r="V21" s="41"/>
      <c r="W21" s="41"/>
      <c r="X21" s="41"/>
      <c r="Y21" s="41"/>
      <c r="Z21" s="36">
        <f t="shared" si="14"/>
        <v>0</v>
      </c>
      <c r="AA21" s="36">
        <f t="shared" si="0"/>
        <v>40.9</v>
      </c>
      <c r="AB21" s="35"/>
      <c r="AC21" s="41"/>
      <c r="AD21" s="41">
        <v>9.5</v>
      </c>
      <c r="AE21" s="41"/>
      <c r="AF21" s="41"/>
      <c r="AG21" s="41">
        <v>19.899999999999999</v>
      </c>
      <c r="AH21" s="36">
        <f t="shared" si="15"/>
        <v>29.4</v>
      </c>
      <c r="AI21" s="41"/>
      <c r="AJ21" s="41"/>
      <c r="AK21" s="41"/>
      <c r="AL21" s="41"/>
      <c r="AM21" s="41"/>
      <c r="AN21" s="36">
        <f t="shared" si="16"/>
        <v>0</v>
      </c>
      <c r="AO21" s="41"/>
      <c r="AP21" s="41"/>
      <c r="AQ21" s="41"/>
      <c r="AR21" s="41"/>
      <c r="AS21" s="41"/>
      <c r="AT21" s="36">
        <f t="shared" si="17"/>
        <v>0</v>
      </c>
      <c r="AU21" s="41"/>
      <c r="AV21" s="41"/>
      <c r="AW21" s="41"/>
      <c r="AX21" s="41"/>
      <c r="AY21" s="41"/>
      <c r="AZ21" s="36">
        <f t="shared" si="18"/>
        <v>0</v>
      </c>
      <c r="BA21" s="36">
        <f t="shared" si="19"/>
        <v>29.4</v>
      </c>
      <c r="BB21" s="35"/>
      <c r="BC21" s="41">
        <v>13</v>
      </c>
      <c r="BD21" s="41">
        <v>7</v>
      </c>
      <c r="BE21" s="41">
        <v>44.998000000000005</v>
      </c>
      <c r="BF21" s="41">
        <v>72</v>
      </c>
      <c r="BG21" s="41">
        <v>64</v>
      </c>
      <c r="BH21" s="41">
        <v>9</v>
      </c>
      <c r="BI21" s="36">
        <f t="shared" si="20"/>
        <v>209.99799999999999</v>
      </c>
      <c r="BJ21" s="41"/>
      <c r="BK21" s="41"/>
      <c r="BL21" s="41"/>
      <c r="BM21" s="41"/>
      <c r="BN21" s="41"/>
      <c r="BO21" s="36">
        <f t="shared" si="1"/>
        <v>0</v>
      </c>
      <c r="BP21" s="41"/>
      <c r="BQ21" s="41"/>
      <c r="BR21" s="41"/>
      <c r="BS21" s="41"/>
      <c r="BT21" s="41"/>
      <c r="BU21" s="36">
        <f t="shared" si="21"/>
        <v>0</v>
      </c>
      <c r="BV21" s="41"/>
      <c r="BW21" s="41"/>
      <c r="BX21" s="41"/>
      <c r="BY21" s="41"/>
      <c r="BZ21" s="41"/>
      <c r="CA21" s="36">
        <f t="shared" si="2"/>
        <v>0</v>
      </c>
      <c r="CB21" s="36">
        <f t="shared" si="3"/>
        <v>209.99799999999999</v>
      </c>
      <c r="CC21" s="35"/>
      <c r="CD21" s="41"/>
      <c r="CE21" s="41"/>
      <c r="CF21" s="41"/>
      <c r="CG21" s="41"/>
      <c r="CH21" s="41"/>
      <c r="CI21" s="41">
        <v>300</v>
      </c>
      <c r="CJ21" s="36">
        <f t="shared" si="28"/>
        <v>300</v>
      </c>
      <c r="CK21" s="41"/>
      <c r="CL21" s="41"/>
      <c r="CM21" s="41"/>
      <c r="CN21" s="41"/>
      <c r="CO21" s="41"/>
      <c r="CP21" s="41"/>
      <c r="CQ21" s="36">
        <f t="shared" si="29"/>
        <v>0</v>
      </c>
      <c r="CR21" s="41">
        <v>100</v>
      </c>
      <c r="CS21" s="41"/>
      <c r="CT21" s="36">
        <f t="shared" si="4"/>
        <v>100</v>
      </c>
      <c r="CU21" s="41"/>
      <c r="CV21" s="41"/>
      <c r="CW21" s="41"/>
      <c r="CX21" s="41"/>
      <c r="CY21" s="41"/>
      <c r="CZ21" s="36">
        <f t="shared" si="5"/>
        <v>0</v>
      </c>
      <c r="DA21" s="36">
        <f t="shared" si="6"/>
        <v>400</v>
      </c>
      <c r="DB21" s="35"/>
      <c r="DC21" s="41"/>
      <c r="DD21" s="41"/>
      <c r="DE21" s="41"/>
      <c r="DF21" s="41"/>
      <c r="DG21" s="41"/>
      <c r="DH21" s="36">
        <f t="shared" si="7"/>
        <v>0</v>
      </c>
      <c r="DI21" s="41"/>
      <c r="DJ21" s="41"/>
      <c r="DK21" s="41"/>
      <c r="DL21" s="41"/>
      <c r="DM21" s="41"/>
      <c r="DN21" s="41"/>
      <c r="DO21" s="41"/>
      <c r="DP21" s="41"/>
      <c r="DQ21" s="41"/>
      <c r="DR21" s="41"/>
      <c r="DS21" s="41"/>
      <c r="DT21" s="41"/>
      <c r="DU21" s="36">
        <f t="shared" si="8"/>
        <v>0</v>
      </c>
      <c r="DV21" s="36">
        <f t="shared" si="11"/>
        <v>0</v>
      </c>
    </row>
    <row r="22" spans="2:126" x14ac:dyDescent="0.25">
      <c r="B22" s="42"/>
      <c r="C22" s="15" t="s">
        <v>119</v>
      </c>
      <c r="D22" s="86" t="s">
        <v>92</v>
      </c>
      <c r="E22" s="41"/>
      <c r="F22" s="41"/>
      <c r="G22" s="41"/>
      <c r="H22" s="41"/>
      <c r="I22" s="41"/>
      <c r="J22" s="41"/>
      <c r="K22" s="41"/>
      <c r="L22" s="41"/>
      <c r="M22" s="41"/>
      <c r="N22" s="41"/>
      <c r="O22" s="41"/>
      <c r="P22" s="36">
        <f t="shared" ref="P22" si="31">SUM(E22:O22)</f>
        <v>0</v>
      </c>
      <c r="Q22" s="41"/>
      <c r="R22" s="41"/>
      <c r="S22" s="41"/>
      <c r="T22" s="36">
        <f t="shared" ref="T22" si="32">SUM(Q22:S22)</f>
        <v>0</v>
      </c>
      <c r="U22" s="41"/>
      <c r="V22" s="41"/>
      <c r="W22" s="41"/>
      <c r="X22" s="41"/>
      <c r="Y22" s="41"/>
      <c r="Z22" s="36">
        <f t="shared" ref="Z22" si="33">SUM(U22:Y22)</f>
        <v>0</v>
      </c>
      <c r="AA22" s="36">
        <f t="shared" si="0"/>
        <v>0</v>
      </c>
      <c r="AB22" s="35"/>
      <c r="AC22" s="41"/>
      <c r="AD22" s="41"/>
      <c r="AE22" s="41"/>
      <c r="AF22" s="41"/>
      <c r="AG22" s="41"/>
      <c r="AH22" s="36">
        <f t="shared" ref="AH22" si="34">SUM(AC22:AG22)</f>
        <v>0</v>
      </c>
      <c r="AI22" s="41"/>
      <c r="AJ22" s="41"/>
      <c r="AK22" s="41"/>
      <c r="AL22" s="41"/>
      <c r="AM22" s="41"/>
      <c r="AN22" s="36">
        <f t="shared" ref="AN22" si="35">SUM(AI22:AM22)</f>
        <v>0</v>
      </c>
      <c r="AO22" s="41"/>
      <c r="AP22" s="41"/>
      <c r="AQ22" s="41"/>
      <c r="AR22" s="41"/>
      <c r="AS22" s="41"/>
      <c r="AT22" s="36">
        <f t="shared" ref="AT22" si="36">SUM(AO22:AS22)</f>
        <v>0</v>
      </c>
      <c r="AU22" s="41"/>
      <c r="AV22" s="41"/>
      <c r="AW22" s="41"/>
      <c r="AX22" s="41"/>
      <c r="AY22" s="41"/>
      <c r="AZ22" s="36">
        <f t="shared" ref="AZ22" si="37">SUM(AU22:AY22)</f>
        <v>0</v>
      </c>
      <c r="BA22" s="36">
        <f t="shared" ref="BA22" si="38">SUM(AH22,AN22,AT22,AZ22)</f>
        <v>0</v>
      </c>
      <c r="BB22" s="35"/>
      <c r="BC22" s="41"/>
      <c r="BD22" s="41"/>
      <c r="BE22" s="41"/>
      <c r="BF22" s="41"/>
      <c r="BG22" s="41">
        <v>2.5</v>
      </c>
      <c r="BH22" s="41"/>
      <c r="BI22" s="36">
        <f t="shared" ref="BI22" si="39">SUM(BC22:BH22)</f>
        <v>2.5</v>
      </c>
      <c r="BJ22" s="41"/>
      <c r="BK22" s="41"/>
      <c r="BL22" s="41"/>
      <c r="BM22" s="41"/>
      <c r="BN22" s="41"/>
      <c r="BO22" s="36">
        <f t="shared" ref="BO22" si="40">SUM(BJ22:BN22)</f>
        <v>0</v>
      </c>
      <c r="BP22" s="41"/>
      <c r="BQ22" s="41"/>
      <c r="BR22" s="41"/>
      <c r="BS22" s="41"/>
      <c r="BT22" s="41"/>
      <c r="BU22" s="36">
        <f t="shared" ref="BU22" si="41">SUM(BP22:BT22)</f>
        <v>0</v>
      </c>
      <c r="BV22" s="41"/>
      <c r="BW22" s="41"/>
      <c r="BX22" s="41"/>
      <c r="BY22" s="41"/>
      <c r="BZ22" s="41"/>
      <c r="CA22" s="36">
        <f t="shared" ref="CA22" si="42">SUM(BV22:BZ22)</f>
        <v>0</v>
      </c>
      <c r="CB22" s="36">
        <f t="shared" si="3"/>
        <v>2.5</v>
      </c>
      <c r="CC22" s="35"/>
      <c r="CD22" s="41"/>
      <c r="CE22" s="41"/>
      <c r="CF22" s="41"/>
      <c r="CG22" s="41"/>
      <c r="CH22" s="41"/>
      <c r="CI22" s="41"/>
      <c r="CJ22" s="36">
        <f t="shared" si="28"/>
        <v>0</v>
      </c>
      <c r="CK22" s="41"/>
      <c r="CL22" s="41"/>
      <c r="CM22" s="41"/>
      <c r="CN22" s="41"/>
      <c r="CO22" s="41"/>
      <c r="CP22" s="41"/>
      <c r="CQ22" s="36">
        <f t="shared" si="29"/>
        <v>0</v>
      </c>
      <c r="CR22" s="41"/>
      <c r="CS22" s="41"/>
      <c r="CT22" s="36">
        <f t="shared" si="4"/>
        <v>0</v>
      </c>
      <c r="CU22" s="41"/>
      <c r="CV22" s="41"/>
      <c r="CW22" s="41"/>
      <c r="CX22" s="41"/>
      <c r="CY22" s="41"/>
      <c r="CZ22" s="36">
        <f t="shared" si="5"/>
        <v>0</v>
      </c>
      <c r="DA22" s="36">
        <f t="shared" si="6"/>
        <v>0</v>
      </c>
      <c r="DB22" s="35"/>
      <c r="DC22" s="41"/>
      <c r="DD22" s="41"/>
      <c r="DE22" s="41"/>
      <c r="DF22" s="41"/>
      <c r="DG22" s="41"/>
      <c r="DH22" s="36">
        <f t="shared" si="7"/>
        <v>0</v>
      </c>
      <c r="DI22" s="41"/>
      <c r="DJ22" s="41"/>
      <c r="DK22" s="41"/>
      <c r="DL22" s="41"/>
      <c r="DM22" s="41"/>
      <c r="DN22" s="41"/>
      <c r="DO22" s="41"/>
      <c r="DP22" s="41"/>
      <c r="DQ22" s="41"/>
      <c r="DR22" s="41"/>
      <c r="DS22" s="41"/>
      <c r="DT22" s="41"/>
      <c r="DU22" s="36">
        <f t="shared" si="8"/>
        <v>0</v>
      </c>
      <c r="DV22" s="36">
        <f t="shared" si="11"/>
        <v>0</v>
      </c>
    </row>
    <row r="23" spans="2:126" ht="16.149999999999999" customHeight="1" x14ac:dyDescent="0.25">
      <c r="B23" s="42">
        <v>5</v>
      </c>
      <c r="C23" s="15" t="s">
        <v>25</v>
      </c>
      <c r="D23" s="86" t="s">
        <v>92</v>
      </c>
      <c r="E23" s="41"/>
      <c r="F23" s="41"/>
      <c r="G23" s="41"/>
      <c r="H23" s="41"/>
      <c r="I23" s="41">
        <v>5</v>
      </c>
      <c r="J23" s="41"/>
      <c r="K23" s="41">
        <v>10</v>
      </c>
      <c r="L23" s="41"/>
      <c r="M23" s="41"/>
      <c r="N23" s="41"/>
      <c r="O23" s="41"/>
      <c r="P23" s="36">
        <f t="shared" si="12"/>
        <v>15</v>
      </c>
      <c r="Q23" s="41"/>
      <c r="R23" s="41"/>
      <c r="S23" s="41"/>
      <c r="T23" s="36">
        <f t="shared" si="13"/>
        <v>0</v>
      </c>
      <c r="U23" s="41"/>
      <c r="V23" s="41">
        <v>19.2</v>
      </c>
      <c r="W23" s="41">
        <v>38.975999999999999</v>
      </c>
      <c r="X23" s="41">
        <v>41.700299999999999</v>
      </c>
      <c r="Y23" s="41">
        <v>44.057400000000001</v>
      </c>
      <c r="Z23" s="36">
        <f t="shared" si="14"/>
        <v>143.93369999999999</v>
      </c>
      <c r="AA23" s="36">
        <f t="shared" si="0"/>
        <v>158.93369999999999</v>
      </c>
      <c r="AB23" s="33"/>
      <c r="AC23" s="41">
        <v>26</v>
      </c>
      <c r="AD23" s="41">
        <v>15.5</v>
      </c>
      <c r="AE23" s="41">
        <v>25.5</v>
      </c>
      <c r="AF23" s="41">
        <v>5.5</v>
      </c>
      <c r="AG23" s="41">
        <v>27.5</v>
      </c>
      <c r="AH23" s="36">
        <f t="shared" si="15"/>
        <v>100</v>
      </c>
      <c r="AI23" s="41"/>
      <c r="AJ23" s="41"/>
      <c r="AK23" s="41"/>
      <c r="AL23" s="41"/>
      <c r="AM23" s="41"/>
      <c r="AN23" s="36">
        <f t="shared" si="16"/>
        <v>0</v>
      </c>
      <c r="AO23" s="41"/>
      <c r="AP23" s="41"/>
      <c r="AQ23" s="41"/>
      <c r="AR23" s="41"/>
      <c r="AS23" s="41"/>
      <c r="AT23" s="36">
        <f t="shared" si="17"/>
        <v>0</v>
      </c>
      <c r="AU23" s="41">
        <v>46.656999999999996</v>
      </c>
      <c r="AV23" s="41">
        <v>49.3245</v>
      </c>
      <c r="AW23" s="41">
        <v>52.533000000000001</v>
      </c>
      <c r="AX23" s="41">
        <v>55.77975</v>
      </c>
      <c r="AY23" s="41">
        <v>59.133749999999999</v>
      </c>
      <c r="AZ23" s="36">
        <f t="shared" si="18"/>
        <v>263.428</v>
      </c>
      <c r="BA23" s="36">
        <f t="shared" si="19"/>
        <v>363.428</v>
      </c>
      <c r="BB23" s="33"/>
      <c r="BC23" s="41">
        <v>100</v>
      </c>
      <c r="BD23" s="41"/>
      <c r="BE23" s="41"/>
      <c r="BF23" s="41"/>
      <c r="BG23" s="41"/>
      <c r="BH23" s="41"/>
      <c r="BI23" s="36">
        <f t="shared" si="20"/>
        <v>100</v>
      </c>
      <c r="BJ23" s="41"/>
      <c r="BK23" s="41"/>
      <c r="BL23" s="41"/>
      <c r="BM23" s="41"/>
      <c r="BN23" s="41"/>
      <c r="BO23" s="36">
        <f t="shared" si="1"/>
        <v>0</v>
      </c>
      <c r="BP23" s="41"/>
      <c r="BQ23" s="41"/>
      <c r="BR23" s="41"/>
      <c r="BS23" s="41"/>
      <c r="BT23" s="41"/>
      <c r="BU23" s="36">
        <f t="shared" si="21"/>
        <v>0</v>
      </c>
      <c r="BV23" s="41">
        <v>62.8095</v>
      </c>
      <c r="BW23" s="41">
        <v>67.314899999999994</v>
      </c>
      <c r="BX23" s="41">
        <v>71.651899999999998</v>
      </c>
      <c r="BY23" s="41">
        <v>76.170050000000003</v>
      </c>
      <c r="BZ23" s="41">
        <v>81.006399999999999</v>
      </c>
      <c r="CA23" s="36">
        <f t="shared" si="2"/>
        <v>358.95274999999998</v>
      </c>
      <c r="CB23" s="36">
        <f t="shared" si="3"/>
        <v>458.95274999999998</v>
      </c>
      <c r="CC23" s="33"/>
      <c r="CD23" s="41"/>
      <c r="CE23" s="41"/>
      <c r="CF23" s="41"/>
      <c r="CG23" s="41"/>
      <c r="CH23" s="41"/>
      <c r="CI23" s="41">
        <v>250</v>
      </c>
      <c r="CJ23" s="36">
        <f t="shared" si="28"/>
        <v>250</v>
      </c>
      <c r="CK23" s="41"/>
      <c r="CL23" s="41"/>
      <c r="CM23" s="41"/>
      <c r="CN23" s="41"/>
      <c r="CO23" s="41"/>
      <c r="CP23" s="41"/>
      <c r="CQ23" s="36">
        <f t="shared" si="29"/>
        <v>0</v>
      </c>
      <c r="CR23" s="41">
        <v>100</v>
      </c>
      <c r="CS23" s="41"/>
      <c r="CT23" s="36">
        <f t="shared" si="4"/>
        <v>100</v>
      </c>
      <c r="CU23" s="41">
        <v>87.59</v>
      </c>
      <c r="CV23" s="41">
        <v>92.12</v>
      </c>
      <c r="CW23" s="41">
        <v>97.36</v>
      </c>
      <c r="CX23" s="41">
        <v>103.04</v>
      </c>
      <c r="CY23" s="41">
        <v>109.2</v>
      </c>
      <c r="CZ23" s="36">
        <f t="shared" si="5"/>
        <v>489.31</v>
      </c>
      <c r="DA23" s="36">
        <f t="shared" si="6"/>
        <v>839.31</v>
      </c>
      <c r="DB23" s="33"/>
      <c r="DC23" s="41"/>
      <c r="DD23" s="41"/>
      <c r="DE23" s="41"/>
      <c r="DF23" s="41"/>
      <c r="DG23" s="41"/>
      <c r="DH23" s="36">
        <f t="shared" si="7"/>
        <v>0</v>
      </c>
      <c r="DI23" s="41">
        <v>115.88</v>
      </c>
      <c r="DJ23" s="41"/>
      <c r="DK23" s="41"/>
      <c r="DL23" s="41"/>
      <c r="DM23" s="41"/>
      <c r="DN23" s="41"/>
      <c r="DO23" s="41"/>
      <c r="DP23" s="41"/>
      <c r="DQ23" s="41"/>
      <c r="DR23" s="41"/>
      <c r="DS23" s="41"/>
      <c r="DT23" s="41"/>
      <c r="DU23" s="36">
        <f t="shared" si="8"/>
        <v>115.88</v>
      </c>
      <c r="DV23" s="36">
        <f t="shared" si="11"/>
        <v>115.88</v>
      </c>
    </row>
    <row r="24" spans="2:126" ht="18" customHeight="1" x14ac:dyDescent="0.25">
      <c r="B24" s="42"/>
      <c r="C24" s="15" t="s">
        <v>26</v>
      </c>
      <c r="D24" s="86" t="s">
        <v>92</v>
      </c>
      <c r="E24" s="41"/>
      <c r="F24" s="41"/>
      <c r="G24" s="41"/>
      <c r="H24" s="41"/>
      <c r="I24" s="41"/>
      <c r="J24" s="41"/>
      <c r="K24" s="41">
        <v>4</v>
      </c>
      <c r="L24" s="41">
        <v>4</v>
      </c>
      <c r="M24" s="41"/>
      <c r="N24" s="41">
        <v>4</v>
      </c>
      <c r="O24" s="41">
        <v>4</v>
      </c>
      <c r="P24" s="36">
        <f t="shared" si="12"/>
        <v>16</v>
      </c>
      <c r="Q24" s="41"/>
      <c r="R24" s="41"/>
      <c r="S24" s="41"/>
      <c r="T24" s="36">
        <f t="shared" si="13"/>
        <v>0</v>
      </c>
      <c r="U24" s="41"/>
      <c r="V24" s="41"/>
      <c r="W24" s="41"/>
      <c r="X24" s="41"/>
      <c r="Y24" s="41"/>
      <c r="Z24" s="36">
        <f t="shared" si="14"/>
        <v>0</v>
      </c>
      <c r="AA24" s="36">
        <f t="shared" si="0"/>
        <v>16</v>
      </c>
      <c r="AB24" s="35"/>
      <c r="AC24" s="41">
        <v>20</v>
      </c>
      <c r="AD24" s="41">
        <v>30</v>
      </c>
      <c r="AE24" s="41">
        <v>30</v>
      </c>
      <c r="AF24" s="41">
        <v>38</v>
      </c>
      <c r="AG24" s="41">
        <v>30</v>
      </c>
      <c r="AH24" s="36">
        <f t="shared" si="15"/>
        <v>148</v>
      </c>
      <c r="AI24" s="41"/>
      <c r="AJ24" s="41"/>
      <c r="AK24" s="41"/>
      <c r="AL24" s="41"/>
      <c r="AM24" s="41"/>
      <c r="AN24" s="36">
        <f t="shared" si="16"/>
        <v>0</v>
      </c>
      <c r="AO24" s="41"/>
      <c r="AP24" s="41"/>
      <c r="AQ24" s="41"/>
      <c r="AR24" s="41"/>
      <c r="AS24" s="41"/>
      <c r="AT24" s="36">
        <f t="shared" si="17"/>
        <v>0</v>
      </c>
      <c r="AU24" s="41"/>
      <c r="AV24" s="41"/>
      <c r="AW24" s="41"/>
      <c r="AX24" s="41"/>
      <c r="AY24" s="41"/>
      <c r="AZ24" s="36">
        <f t="shared" si="18"/>
        <v>0</v>
      </c>
      <c r="BA24" s="36">
        <f t="shared" si="19"/>
        <v>148</v>
      </c>
      <c r="BB24" s="35"/>
      <c r="BC24" s="41">
        <v>140</v>
      </c>
      <c r="BD24" s="41">
        <v>109.99999999999999</v>
      </c>
      <c r="BE24" s="41">
        <v>135</v>
      </c>
      <c r="BF24" s="41">
        <v>130</v>
      </c>
      <c r="BG24" s="41">
        <v>85</v>
      </c>
      <c r="BH24" s="41"/>
      <c r="BI24" s="36">
        <f t="shared" si="20"/>
        <v>600</v>
      </c>
      <c r="BJ24" s="41"/>
      <c r="BK24" s="41"/>
      <c r="BL24" s="41"/>
      <c r="BM24" s="41"/>
      <c r="BN24" s="41"/>
      <c r="BO24" s="36">
        <f t="shared" si="1"/>
        <v>0</v>
      </c>
      <c r="BP24" s="41"/>
      <c r="BQ24" s="41"/>
      <c r="BR24" s="41"/>
      <c r="BS24" s="41"/>
      <c r="BT24" s="41"/>
      <c r="BU24" s="36">
        <f t="shared" si="21"/>
        <v>0</v>
      </c>
      <c r="BV24" s="41"/>
      <c r="BW24" s="41"/>
      <c r="BX24" s="41"/>
      <c r="BY24" s="41"/>
      <c r="BZ24" s="41"/>
      <c r="CA24" s="36">
        <f t="shared" si="2"/>
        <v>0</v>
      </c>
      <c r="CB24" s="36">
        <f t="shared" si="3"/>
        <v>600</v>
      </c>
      <c r="CC24" s="35"/>
      <c r="CD24" s="41">
        <v>120</v>
      </c>
      <c r="CE24" s="41">
        <v>120</v>
      </c>
      <c r="CF24" s="41">
        <v>120</v>
      </c>
      <c r="CG24" s="41">
        <v>120</v>
      </c>
      <c r="CH24" s="41">
        <v>120</v>
      </c>
      <c r="CI24" s="41"/>
      <c r="CJ24" s="36">
        <f t="shared" si="28"/>
        <v>600</v>
      </c>
      <c r="CK24" s="41"/>
      <c r="CL24" s="41"/>
      <c r="CM24" s="41"/>
      <c r="CN24" s="41"/>
      <c r="CO24" s="41"/>
      <c r="CP24" s="41"/>
      <c r="CQ24" s="36">
        <f t="shared" si="29"/>
        <v>0</v>
      </c>
      <c r="CR24" s="41">
        <v>100</v>
      </c>
      <c r="CS24" s="41"/>
      <c r="CT24" s="36">
        <f t="shared" si="4"/>
        <v>100</v>
      </c>
      <c r="CU24" s="41"/>
      <c r="CV24" s="41"/>
      <c r="CW24" s="41"/>
      <c r="CX24" s="41"/>
      <c r="CY24" s="41"/>
      <c r="CZ24" s="36">
        <f t="shared" si="5"/>
        <v>0</v>
      </c>
      <c r="DA24" s="36">
        <f t="shared" si="6"/>
        <v>700</v>
      </c>
      <c r="DB24" s="35"/>
      <c r="DC24" s="41"/>
      <c r="DD24" s="41"/>
      <c r="DE24" s="41"/>
      <c r="DF24" s="41"/>
      <c r="DG24" s="41"/>
      <c r="DH24" s="36">
        <f t="shared" si="7"/>
        <v>0</v>
      </c>
      <c r="DI24" s="41"/>
      <c r="DJ24" s="41"/>
      <c r="DK24" s="41"/>
      <c r="DL24" s="41"/>
      <c r="DM24" s="41"/>
      <c r="DN24" s="41"/>
      <c r="DO24" s="41"/>
      <c r="DP24" s="41"/>
      <c r="DQ24" s="41"/>
      <c r="DR24" s="41"/>
      <c r="DS24" s="41"/>
      <c r="DT24" s="41"/>
      <c r="DU24" s="36">
        <f t="shared" si="8"/>
        <v>0</v>
      </c>
      <c r="DV24" s="36">
        <f t="shared" si="11"/>
        <v>0</v>
      </c>
    </row>
    <row r="25" spans="2:126" x14ac:dyDescent="0.25">
      <c r="B25" s="138"/>
      <c r="C25" s="15" t="s">
        <v>136</v>
      </c>
      <c r="D25" s="86" t="s">
        <v>92</v>
      </c>
      <c r="E25" s="41"/>
      <c r="F25" s="41"/>
      <c r="G25" s="41"/>
      <c r="H25" s="41"/>
      <c r="I25" s="41"/>
      <c r="J25" s="41"/>
      <c r="K25" s="41"/>
      <c r="L25" s="41"/>
      <c r="M25" s="41"/>
      <c r="N25" s="41"/>
      <c r="O25" s="41"/>
      <c r="P25" s="36">
        <f>SUM(E25:O25)</f>
        <v>0</v>
      </c>
      <c r="Q25" s="41"/>
      <c r="R25" s="41"/>
      <c r="S25" s="41"/>
      <c r="T25" s="36">
        <f>SUM(Q25:S25)</f>
        <v>0</v>
      </c>
      <c r="U25" s="41"/>
      <c r="V25" s="41"/>
      <c r="W25" s="41"/>
      <c r="X25" s="41"/>
      <c r="Y25" s="41"/>
      <c r="Z25" s="36">
        <f>SUM(U25:Y25)</f>
        <v>0</v>
      </c>
      <c r="AA25" s="36">
        <f t="shared" si="0"/>
        <v>0</v>
      </c>
      <c r="AB25" s="35"/>
      <c r="AC25" s="41"/>
      <c r="AD25" s="41"/>
      <c r="AE25" s="41"/>
      <c r="AF25" s="41"/>
      <c r="AG25" s="41"/>
      <c r="AH25" s="36">
        <f>SUM(AC25:AG25)</f>
        <v>0</v>
      </c>
      <c r="AI25" s="41"/>
      <c r="AJ25" s="41"/>
      <c r="AK25" s="41"/>
      <c r="AL25" s="41"/>
      <c r="AM25" s="41"/>
      <c r="AN25" s="36">
        <f>SUM(AI25:AM25)</f>
        <v>0</v>
      </c>
      <c r="AO25" s="41"/>
      <c r="AP25" s="41"/>
      <c r="AQ25" s="41"/>
      <c r="AR25" s="41"/>
      <c r="AS25" s="41"/>
      <c r="AT25" s="36">
        <f>SUM(AO25:AS25)</f>
        <v>0</v>
      </c>
      <c r="AU25" s="41"/>
      <c r="AV25" s="41"/>
      <c r="AW25" s="41"/>
      <c r="AX25" s="41"/>
      <c r="AY25" s="41"/>
      <c r="AZ25" s="36">
        <f>SUM(AU25:AY25)</f>
        <v>0</v>
      </c>
      <c r="BA25" s="36">
        <f t="shared" si="19"/>
        <v>0</v>
      </c>
      <c r="BB25" s="35"/>
      <c r="BC25" s="41"/>
      <c r="BD25" s="41"/>
      <c r="BE25" s="41"/>
      <c r="BF25" s="41"/>
      <c r="BG25" s="41"/>
      <c r="BH25" s="41"/>
      <c r="BI25" s="36">
        <f>SUM(BC25:BH25)</f>
        <v>0</v>
      </c>
      <c r="BJ25" s="41"/>
      <c r="BK25" s="41"/>
      <c r="BL25" s="41"/>
      <c r="BM25" s="41"/>
      <c r="BN25" s="41"/>
      <c r="BO25" s="36">
        <f t="shared" si="1"/>
        <v>0</v>
      </c>
      <c r="BP25" s="41"/>
      <c r="BQ25" s="41"/>
      <c r="BR25" s="41"/>
      <c r="BS25" s="41"/>
      <c r="BT25" s="41"/>
      <c r="BU25" s="36">
        <f>SUM(BP25:BT25)</f>
        <v>0</v>
      </c>
      <c r="BV25" s="41"/>
      <c r="BW25" s="41"/>
      <c r="BX25" s="41"/>
      <c r="BY25" s="41"/>
      <c r="BZ25" s="41"/>
      <c r="CA25" s="36">
        <f t="shared" si="2"/>
        <v>0</v>
      </c>
      <c r="CB25" s="36">
        <f t="shared" si="3"/>
        <v>0</v>
      </c>
      <c r="CC25" s="35"/>
      <c r="CD25" s="41"/>
      <c r="CE25" s="41"/>
      <c r="CF25" s="41"/>
      <c r="CG25" s="41"/>
      <c r="CH25" s="41"/>
      <c r="CI25" s="41"/>
      <c r="CJ25" s="36">
        <f>SUM(CD25:CI25)</f>
        <v>0</v>
      </c>
      <c r="CK25" s="41"/>
      <c r="CL25" s="41"/>
      <c r="CM25" s="41"/>
      <c r="CN25" s="41"/>
      <c r="CO25" s="41"/>
      <c r="CP25" s="41"/>
      <c r="CQ25" s="36">
        <f>SUM(CK25:CP25)</f>
        <v>0</v>
      </c>
      <c r="CR25" s="41">
        <v>1.5</v>
      </c>
      <c r="CS25" s="41"/>
      <c r="CT25" s="36">
        <f t="shared" si="4"/>
        <v>1.5</v>
      </c>
      <c r="CU25" s="41"/>
      <c r="CV25" s="41"/>
      <c r="CW25" s="41"/>
      <c r="CX25" s="41"/>
      <c r="CY25" s="41"/>
      <c r="CZ25" s="36">
        <f t="shared" ref="CZ25" si="43">SUM(CU25:CY25)</f>
        <v>0</v>
      </c>
      <c r="DA25" s="36">
        <f t="shared" si="6"/>
        <v>1.5</v>
      </c>
      <c r="DB25" s="35"/>
      <c r="DC25" s="41"/>
      <c r="DD25" s="41"/>
      <c r="DE25" s="41"/>
      <c r="DF25" s="41"/>
      <c r="DG25" s="41"/>
      <c r="DH25" s="36">
        <f t="shared" si="7"/>
        <v>0</v>
      </c>
      <c r="DI25" s="41"/>
      <c r="DJ25" s="41"/>
      <c r="DK25" s="41"/>
      <c r="DL25" s="41"/>
      <c r="DM25" s="41"/>
      <c r="DN25" s="41"/>
      <c r="DO25" s="41"/>
      <c r="DP25" s="41"/>
      <c r="DQ25" s="41"/>
      <c r="DR25" s="41"/>
      <c r="DS25" s="41"/>
      <c r="DT25" s="41"/>
      <c r="DU25" s="36">
        <f t="shared" si="8"/>
        <v>0</v>
      </c>
      <c r="DV25" s="36">
        <f t="shared" si="11"/>
        <v>0</v>
      </c>
    </row>
    <row r="26" spans="2:126" x14ac:dyDescent="0.25">
      <c r="B26" s="182">
        <v>6</v>
      </c>
      <c r="C26" s="185" t="s">
        <v>107</v>
      </c>
      <c r="D26" s="86" t="s">
        <v>89</v>
      </c>
      <c r="E26" s="41"/>
      <c r="F26" s="41"/>
      <c r="G26" s="41"/>
      <c r="H26" s="41"/>
      <c r="I26" s="41"/>
      <c r="J26" s="41"/>
      <c r="K26" s="41"/>
      <c r="L26" s="41"/>
      <c r="M26" s="41"/>
      <c r="N26" s="41"/>
      <c r="O26" s="41"/>
      <c r="P26" s="36">
        <f>SUM(E26:O26)</f>
        <v>0</v>
      </c>
      <c r="Q26" s="41"/>
      <c r="R26" s="41"/>
      <c r="S26" s="41"/>
      <c r="T26" s="36">
        <f>SUM(Q26:S26)</f>
        <v>0</v>
      </c>
      <c r="U26" s="41"/>
      <c r="V26" s="41"/>
      <c r="W26" s="41"/>
      <c r="X26" s="41"/>
      <c r="Y26" s="41"/>
      <c r="Z26" s="36">
        <f>SUM(U26:Y26)</f>
        <v>0</v>
      </c>
      <c r="AA26" s="36">
        <f t="shared" si="0"/>
        <v>0</v>
      </c>
      <c r="AB26" s="35"/>
      <c r="AC26" s="41"/>
      <c r="AD26" s="41"/>
      <c r="AE26" s="41"/>
      <c r="AF26" s="41"/>
      <c r="AG26" s="41"/>
      <c r="AH26" s="36">
        <f>SUM(AC26:AG26)</f>
        <v>0</v>
      </c>
      <c r="AI26" s="41"/>
      <c r="AJ26" s="41"/>
      <c r="AK26" s="41"/>
      <c r="AL26" s="41"/>
      <c r="AM26" s="41"/>
      <c r="AN26" s="36">
        <f>SUM(AI26:AM26)</f>
        <v>0</v>
      </c>
      <c r="AO26" s="41"/>
      <c r="AP26" s="41"/>
      <c r="AQ26" s="41"/>
      <c r="AR26" s="41"/>
      <c r="AS26" s="41"/>
      <c r="AT26" s="36">
        <f>SUM(AO26:AS26)</f>
        <v>0</v>
      </c>
      <c r="AU26" s="41"/>
      <c r="AV26" s="41"/>
      <c r="AW26" s="41"/>
      <c r="AX26" s="41"/>
      <c r="AY26" s="41"/>
      <c r="AZ26" s="36">
        <f>SUM(AU26:AY26)</f>
        <v>0</v>
      </c>
      <c r="BA26" s="36">
        <f>SUM(AH26,AN26,AT26,AZ26)</f>
        <v>0</v>
      </c>
      <c r="BB26" s="35"/>
      <c r="BC26" s="41"/>
      <c r="BD26" s="41"/>
      <c r="BE26" s="41">
        <v>1</v>
      </c>
      <c r="BF26" s="41"/>
      <c r="BG26" s="41"/>
      <c r="BH26" s="41"/>
      <c r="BI26" s="36">
        <f>SUM(BC26:BH26)</f>
        <v>1</v>
      </c>
      <c r="BJ26" s="41"/>
      <c r="BK26" s="41"/>
      <c r="BL26" s="41"/>
      <c r="BM26" s="41"/>
      <c r="BN26" s="41"/>
      <c r="BO26" s="36">
        <f t="shared" si="1"/>
        <v>0</v>
      </c>
      <c r="BP26" s="41"/>
      <c r="BQ26" s="41"/>
      <c r="BR26" s="41"/>
      <c r="BS26" s="41"/>
      <c r="BT26" s="41"/>
      <c r="BU26" s="36">
        <f>SUM(BP26:BT26)</f>
        <v>0</v>
      </c>
      <c r="BV26" s="41"/>
      <c r="BW26" s="41"/>
      <c r="BX26" s="41"/>
      <c r="BY26" s="41"/>
      <c r="BZ26" s="41"/>
      <c r="CA26" s="36">
        <f>SUM(BV26:BZ26)</f>
        <v>0</v>
      </c>
      <c r="CB26" s="36">
        <f t="shared" si="3"/>
        <v>1</v>
      </c>
      <c r="CC26" s="35"/>
      <c r="CD26" s="41"/>
      <c r="CE26" s="41"/>
      <c r="CF26" s="41"/>
      <c r="CG26" s="41"/>
      <c r="CH26" s="41"/>
      <c r="CI26" s="41"/>
      <c r="CJ26" s="36">
        <f>SUM(CD26:CI26)</f>
        <v>0</v>
      </c>
      <c r="CK26" s="41"/>
      <c r="CL26" s="41"/>
      <c r="CM26" s="41"/>
      <c r="CN26" s="41"/>
      <c r="CO26" s="41"/>
      <c r="CP26" s="41"/>
      <c r="CQ26" s="36">
        <f>SUM(CK26:CP26)</f>
        <v>0</v>
      </c>
      <c r="CR26" s="41"/>
      <c r="CS26" s="41"/>
      <c r="CT26" s="36">
        <f t="shared" si="4"/>
        <v>0</v>
      </c>
      <c r="CU26" s="41"/>
      <c r="CV26" s="41"/>
      <c r="CW26" s="41"/>
      <c r="CX26" s="41"/>
      <c r="CY26" s="41"/>
      <c r="CZ26" s="36">
        <f>SUM(CU26:CY26)</f>
        <v>0</v>
      </c>
      <c r="DA26" s="36">
        <f t="shared" si="6"/>
        <v>0</v>
      </c>
      <c r="DB26" s="35"/>
      <c r="DC26" s="41"/>
      <c r="DD26" s="41"/>
      <c r="DE26" s="41"/>
      <c r="DF26" s="41"/>
      <c r="DG26" s="41"/>
      <c r="DH26" s="36">
        <f>SUM(DC26:DG26)</f>
        <v>0</v>
      </c>
      <c r="DI26" s="41"/>
      <c r="DJ26" s="41"/>
      <c r="DK26" s="41"/>
      <c r="DL26" s="41"/>
      <c r="DM26" s="41"/>
      <c r="DN26" s="41"/>
      <c r="DO26" s="41"/>
      <c r="DP26" s="41"/>
      <c r="DQ26" s="41"/>
      <c r="DR26" s="41"/>
      <c r="DS26" s="41"/>
      <c r="DT26" s="41"/>
      <c r="DU26" s="36">
        <f t="shared" si="8"/>
        <v>0</v>
      </c>
      <c r="DV26" s="36">
        <f t="shared" si="11"/>
        <v>0</v>
      </c>
    </row>
    <row r="27" spans="2:126" x14ac:dyDescent="0.25">
      <c r="B27" s="182"/>
      <c r="C27" s="186"/>
      <c r="D27" s="86" t="s">
        <v>142</v>
      </c>
      <c r="E27" s="41"/>
      <c r="F27" s="41"/>
      <c r="G27" s="41"/>
      <c r="H27" s="41"/>
      <c r="I27" s="41"/>
      <c r="J27" s="41"/>
      <c r="K27" s="41"/>
      <c r="L27" s="41"/>
      <c r="M27" s="41"/>
      <c r="N27" s="41"/>
      <c r="O27" s="41"/>
      <c r="P27" s="36">
        <f>SUM(E27:O27)</f>
        <v>0</v>
      </c>
      <c r="Q27" s="41"/>
      <c r="R27" s="41"/>
      <c r="S27" s="41"/>
      <c r="T27" s="36">
        <f>SUM(Q27:S27)</f>
        <v>0</v>
      </c>
      <c r="U27" s="41"/>
      <c r="V27" s="41"/>
      <c r="W27" s="41"/>
      <c r="X27" s="41"/>
      <c r="Y27" s="41"/>
      <c r="Z27" s="36">
        <f>SUM(U27:Y27)</f>
        <v>0</v>
      </c>
      <c r="AA27" s="36">
        <f t="shared" si="0"/>
        <v>0</v>
      </c>
      <c r="AB27" s="35"/>
      <c r="AC27" s="41"/>
      <c r="AD27" s="41"/>
      <c r="AE27" s="41"/>
      <c r="AF27" s="41"/>
      <c r="AG27" s="41"/>
      <c r="AH27" s="36">
        <f>SUM(AC27:AG27)</f>
        <v>0</v>
      </c>
      <c r="AI27" s="41"/>
      <c r="AJ27" s="41"/>
      <c r="AK27" s="41"/>
      <c r="AL27" s="41"/>
      <c r="AM27" s="41"/>
      <c r="AN27" s="36">
        <f>SUM(AI27:AM27)</f>
        <v>0</v>
      </c>
      <c r="AO27" s="41"/>
      <c r="AP27" s="41"/>
      <c r="AQ27" s="41"/>
      <c r="AR27" s="41"/>
      <c r="AS27" s="41"/>
      <c r="AT27" s="36">
        <f>SUM(AO27:AS27)</f>
        <v>0</v>
      </c>
      <c r="AU27" s="41"/>
      <c r="AV27" s="41"/>
      <c r="AW27" s="41"/>
      <c r="AX27" s="41"/>
      <c r="AY27" s="41"/>
      <c r="AZ27" s="36">
        <f>SUM(AU27:AY27)</f>
        <v>0</v>
      </c>
      <c r="BA27" s="36">
        <f>SUM(AH27,AN27,AT27,AZ27)</f>
        <v>0</v>
      </c>
      <c r="BB27" s="35"/>
      <c r="BC27" s="41"/>
      <c r="BD27" s="41"/>
      <c r="BE27" s="41"/>
      <c r="BF27" s="41"/>
      <c r="BG27" s="41"/>
      <c r="BH27" s="41"/>
      <c r="BI27" s="36">
        <f>SUM(BC27:BH27)</f>
        <v>0</v>
      </c>
      <c r="BJ27" s="41"/>
      <c r="BK27" s="41"/>
      <c r="BL27" s="41"/>
      <c r="BM27" s="41"/>
      <c r="BN27" s="41"/>
      <c r="BO27" s="36">
        <f t="shared" ref="BO27" si="44">SUM(BJ27:BN27)</f>
        <v>0</v>
      </c>
      <c r="BP27" s="41"/>
      <c r="BQ27" s="41"/>
      <c r="BR27" s="41"/>
      <c r="BS27" s="41"/>
      <c r="BT27" s="41"/>
      <c r="BU27" s="36">
        <f>SUM(BP27:BT27)</f>
        <v>0</v>
      </c>
      <c r="BV27" s="41"/>
      <c r="BW27" s="41"/>
      <c r="BX27" s="41"/>
      <c r="BY27" s="41"/>
      <c r="BZ27" s="41"/>
      <c r="CA27" s="36">
        <f>SUM(BV27:BZ27)</f>
        <v>0</v>
      </c>
      <c r="CB27" s="36">
        <f t="shared" si="3"/>
        <v>0</v>
      </c>
      <c r="CC27" s="35"/>
      <c r="CD27" s="41"/>
      <c r="CE27" s="41"/>
      <c r="CF27" s="41"/>
      <c r="CG27" s="41"/>
      <c r="CH27" s="41"/>
      <c r="CI27" s="41"/>
      <c r="CJ27" s="36">
        <f>SUM(CD27:CI27)</f>
        <v>0</v>
      </c>
      <c r="CK27" s="41"/>
      <c r="CL27" s="41"/>
      <c r="CM27" s="41"/>
      <c r="CN27" s="41"/>
      <c r="CO27" s="41"/>
      <c r="CP27" s="41"/>
      <c r="CQ27" s="36">
        <f>SUM(CK27:CP27)</f>
        <v>0</v>
      </c>
      <c r="CR27" s="41">
        <v>250</v>
      </c>
      <c r="CS27" s="41"/>
      <c r="CT27" s="36">
        <f t="shared" si="4"/>
        <v>250</v>
      </c>
      <c r="CU27" s="41"/>
      <c r="CV27" s="41"/>
      <c r="CW27" s="41"/>
      <c r="CX27" s="41"/>
      <c r="CY27" s="41"/>
      <c r="CZ27" s="36">
        <f>SUM(CU27:CY27)</f>
        <v>0</v>
      </c>
      <c r="DA27" s="36">
        <f t="shared" si="6"/>
        <v>250</v>
      </c>
      <c r="DB27" s="35"/>
      <c r="DC27" s="41"/>
      <c r="DD27" s="41"/>
      <c r="DE27" s="41"/>
      <c r="DF27" s="41"/>
      <c r="DG27" s="41"/>
      <c r="DH27" s="36">
        <f>SUM(DC27:DG27)</f>
        <v>0</v>
      </c>
      <c r="DI27" s="41"/>
      <c r="DJ27" s="41"/>
      <c r="DK27" s="41"/>
      <c r="DL27" s="41"/>
      <c r="DM27" s="41"/>
      <c r="DN27" s="41"/>
      <c r="DO27" s="41"/>
      <c r="DP27" s="41"/>
      <c r="DQ27" s="41"/>
      <c r="DR27" s="41"/>
      <c r="DS27" s="41"/>
      <c r="DT27" s="41"/>
      <c r="DU27" s="36">
        <f t="shared" si="8"/>
        <v>0</v>
      </c>
      <c r="DV27" s="36">
        <f t="shared" si="11"/>
        <v>0</v>
      </c>
    </row>
    <row r="28" spans="2:126" x14ac:dyDescent="0.25">
      <c r="B28" s="120"/>
      <c r="C28" s="15" t="s">
        <v>27</v>
      </c>
      <c r="D28" s="86" t="s">
        <v>89</v>
      </c>
      <c r="E28" s="41"/>
      <c r="F28" s="41"/>
      <c r="G28" s="41"/>
      <c r="H28" s="41"/>
      <c r="I28" s="41"/>
      <c r="J28" s="41"/>
      <c r="K28" s="41"/>
      <c r="L28" s="41"/>
      <c r="M28" s="41"/>
      <c r="N28" s="41"/>
      <c r="O28" s="41"/>
      <c r="P28" s="36">
        <f t="shared" si="12"/>
        <v>0</v>
      </c>
      <c r="Q28" s="41"/>
      <c r="R28" s="41"/>
      <c r="S28" s="41"/>
      <c r="T28" s="36">
        <f t="shared" si="13"/>
        <v>0</v>
      </c>
      <c r="U28" s="41"/>
      <c r="V28" s="41"/>
      <c r="W28" s="41"/>
      <c r="X28" s="41"/>
      <c r="Y28" s="41"/>
      <c r="Z28" s="36">
        <f t="shared" si="14"/>
        <v>0</v>
      </c>
      <c r="AA28" s="36">
        <f t="shared" si="0"/>
        <v>0</v>
      </c>
      <c r="AB28" s="35"/>
      <c r="AC28" s="41"/>
      <c r="AD28" s="41"/>
      <c r="AE28" s="41">
        <v>1</v>
      </c>
      <c r="AF28" s="41">
        <v>1</v>
      </c>
      <c r="AG28" s="41">
        <v>1</v>
      </c>
      <c r="AH28" s="36">
        <f t="shared" si="15"/>
        <v>3</v>
      </c>
      <c r="AI28" s="41"/>
      <c r="AJ28" s="41"/>
      <c r="AK28" s="41"/>
      <c r="AL28" s="41"/>
      <c r="AM28" s="41"/>
      <c r="AN28" s="36">
        <f t="shared" si="16"/>
        <v>0</v>
      </c>
      <c r="AO28" s="41"/>
      <c r="AP28" s="41"/>
      <c r="AQ28" s="41"/>
      <c r="AR28" s="41"/>
      <c r="AS28" s="41"/>
      <c r="AT28" s="36">
        <f t="shared" si="17"/>
        <v>0</v>
      </c>
      <c r="AU28" s="41"/>
      <c r="AV28" s="41"/>
      <c r="AW28" s="41"/>
      <c r="AX28" s="41"/>
      <c r="AY28" s="41"/>
      <c r="AZ28" s="36">
        <f t="shared" si="18"/>
        <v>0</v>
      </c>
      <c r="BA28" s="36">
        <f t="shared" si="19"/>
        <v>3</v>
      </c>
      <c r="BB28" s="35"/>
      <c r="BC28" s="41">
        <v>1</v>
      </c>
      <c r="BD28" s="41">
        <v>2</v>
      </c>
      <c r="BE28" s="41">
        <v>2</v>
      </c>
      <c r="BF28" s="41">
        <v>2</v>
      </c>
      <c r="BG28" s="41">
        <v>2</v>
      </c>
      <c r="BH28" s="41"/>
      <c r="BI28" s="36">
        <f t="shared" si="20"/>
        <v>9</v>
      </c>
      <c r="BJ28" s="41"/>
      <c r="BK28" s="41"/>
      <c r="BL28" s="41"/>
      <c r="BM28" s="41"/>
      <c r="BN28" s="41"/>
      <c r="BO28" s="36">
        <f t="shared" si="1"/>
        <v>0</v>
      </c>
      <c r="BP28" s="41"/>
      <c r="BQ28" s="41"/>
      <c r="BR28" s="41"/>
      <c r="BS28" s="41"/>
      <c r="BT28" s="41"/>
      <c r="BU28" s="36">
        <f t="shared" si="21"/>
        <v>0</v>
      </c>
      <c r="BV28" s="41"/>
      <c r="BW28" s="41"/>
      <c r="BX28" s="41"/>
      <c r="BY28" s="41"/>
      <c r="BZ28" s="41"/>
      <c r="CA28" s="36">
        <f t="shared" si="2"/>
        <v>0</v>
      </c>
      <c r="CB28" s="36">
        <f t="shared" si="3"/>
        <v>9</v>
      </c>
      <c r="CC28" s="35"/>
      <c r="CD28" s="41"/>
      <c r="CE28" s="41"/>
      <c r="CF28" s="41"/>
      <c r="CG28" s="41"/>
      <c r="CH28" s="41"/>
      <c r="CI28" s="41">
        <v>15</v>
      </c>
      <c r="CJ28" s="36">
        <f t="shared" ref="CJ28:CJ30" si="45">SUM(CD28:CI28)</f>
        <v>15</v>
      </c>
      <c r="CK28" s="41"/>
      <c r="CL28" s="41"/>
      <c r="CM28" s="41"/>
      <c r="CN28" s="41"/>
      <c r="CO28" s="41"/>
      <c r="CP28" s="41"/>
      <c r="CQ28" s="36">
        <f t="shared" ref="CQ28:CQ30" si="46">SUM(CK28:CP28)</f>
        <v>0</v>
      </c>
      <c r="CR28" s="41"/>
      <c r="CS28" s="41"/>
      <c r="CT28" s="36">
        <f t="shared" si="4"/>
        <v>0</v>
      </c>
      <c r="CU28" s="41"/>
      <c r="CV28" s="41"/>
      <c r="CW28" s="41"/>
      <c r="CX28" s="41"/>
      <c r="CY28" s="41"/>
      <c r="CZ28" s="36">
        <f t="shared" ref="CZ28:CZ38" si="47">SUM(CU28:CY28)</f>
        <v>0</v>
      </c>
      <c r="DA28" s="36">
        <f t="shared" si="6"/>
        <v>15</v>
      </c>
      <c r="DB28" s="35"/>
      <c r="DC28" s="41"/>
      <c r="DD28" s="41"/>
      <c r="DE28" s="41"/>
      <c r="DF28" s="41"/>
      <c r="DG28" s="41"/>
      <c r="DH28" s="36">
        <f t="shared" ref="DH28:DH38" si="48">SUM(DC28:DG28)</f>
        <v>0</v>
      </c>
      <c r="DI28" s="41"/>
      <c r="DJ28" s="41"/>
      <c r="DK28" s="41"/>
      <c r="DL28" s="41"/>
      <c r="DM28" s="41"/>
      <c r="DN28" s="41"/>
      <c r="DO28" s="41"/>
      <c r="DP28" s="41"/>
      <c r="DQ28" s="41"/>
      <c r="DR28" s="41"/>
      <c r="DS28" s="41"/>
      <c r="DT28" s="41"/>
      <c r="DU28" s="36">
        <f t="shared" si="8"/>
        <v>0</v>
      </c>
      <c r="DV28" s="36">
        <f t="shared" si="11"/>
        <v>0</v>
      </c>
    </row>
    <row r="29" spans="2:126" ht="16.149999999999999" customHeight="1" x14ac:dyDescent="0.25">
      <c r="B29" s="42"/>
      <c r="C29" s="15" t="s">
        <v>28</v>
      </c>
      <c r="D29" s="86" t="s">
        <v>92</v>
      </c>
      <c r="E29" s="41"/>
      <c r="F29" s="41"/>
      <c r="G29" s="41">
        <v>0.5</v>
      </c>
      <c r="H29" s="41">
        <v>0.5</v>
      </c>
      <c r="I29" s="41">
        <v>0.5</v>
      </c>
      <c r="J29" s="41">
        <v>0.5</v>
      </c>
      <c r="K29" s="41">
        <v>6</v>
      </c>
      <c r="L29" s="41">
        <v>6</v>
      </c>
      <c r="M29" s="41">
        <v>2.9750000000000001</v>
      </c>
      <c r="N29" s="41">
        <v>2.5</v>
      </c>
      <c r="O29" s="41">
        <v>2.8249999999999997</v>
      </c>
      <c r="P29" s="36">
        <f t="shared" si="12"/>
        <v>22.3</v>
      </c>
      <c r="Q29" s="41"/>
      <c r="R29" s="41"/>
      <c r="S29" s="41"/>
      <c r="T29" s="36">
        <f t="shared" si="13"/>
        <v>0</v>
      </c>
      <c r="U29" s="41"/>
      <c r="V29" s="41"/>
      <c r="W29" s="41"/>
      <c r="X29" s="41"/>
      <c r="Y29" s="41"/>
      <c r="Z29" s="36">
        <f t="shared" si="14"/>
        <v>0</v>
      </c>
      <c r="AA29" s="36">
        <f t="shared" si="0"/>
        <v>22.3</v>
      </c>
      <c r="AB29" s="35"/>
      <c r="AC29" s="41">
        <v>2.2999999999999998</v>
      </c>
      <c r="AD29" s="41">
        <v>2.2999999999999998</v>
      </c>
      <c r="AE29" s="41">
        <v>2.2999999999999998</v>
      </c>
      <c r="AF29" s="41">
        <v>2.29</v>
      </c>
      <c r="AG29" s="41">
        <v>3</v>
      </c>
      <c r="AH29" s="36">
        <f t="shared" si="15"/>
        <v>12.19</v>
      </c>
      <c r="AI29" s="41"/>
      <c r="AJ29" s="41"/>
      <c r="AK29" s="41"/>
      <c r="AL29" s="41"/>
      <c r="AM29" s="41"/>
      <c r="AN29" s="36">
        <f t="shared" si="16"/>
        <v>0</v>
      </c>
      <c r="AO29" s="41"/>
      <c r="AP29" s="41"/>
      <c r="AQ29" s="41"/>
      <c r="AR29" s="41"/>
      <c r="AS29" s="41"/>
      <c r="AT29" s="36">
        <f t="shared" si="17"/>
        <v>0</v>
      </c>
      <c r="AU29" s="41"/>
      <c r="AV29" s="41"/>
      <c r="AW29" s="41"/>
      <c r="AX29" s="41"/>
      <c r="AY29" s="41"/>
      <c r="AZ29" s="36">
        <f t="shared" si="18"/>
        <v>0</v>
      </c>
      <c r="BA29" s="36">
        <f t="shared" si="19"/>
        <v>12.19</v>
      </c>
      <c r="BB29" s="35"/>
      <c r="BC29" s="41">
        <v>3</v>
      </c>
      <c r="BD29" s="41">
        <v>3</v>
      </c>
      <c r="BE29" s="41">
        <v>3</v>
      </c>
      <c r="BF29" s="41">
        <v>3</v>
      </c>
      <c r="BG29" s="41">
        <v>3</v>
      </c>
      <c r="BH29" s="41"/>
      <c r="BI29" s="36">
        <f t="shared" si="20"/>
        <v>15</v>
      </c>
      <c r="BJ29" s="41"/>
      <c r="BK29" s="41"/>
      <c r="BL29" s="41"/>
      <c r="BM29" s="41"/>
      <c r="BN29" s="41"/>
      <c r="BO29" s="36">
        <f t="shared" si="1"/>
        <v>0</v>
      </c>
      <c r="BP29" s="41"/>
      <c r="BQ29" s="41"/>
      <c r="BR29" s="41"/>
      <c r="BS29" s="41"/>
      <c r="BT29" s="41"/>
      <c r="BU29" s="36">
        <f t="shared" si="21"/>
        <v>0</v>
      </c>
      <c r="BV29" s="41"/>
      <c r="BW29" s="41"/>
      <c r="BX29" s="41"/>
      <c r="BY29" s="41"/>
      <c r="BZ29" s="41"/>
      <c r="CA29" s="36">
        <f t="shared" si="2"/>
        <v>0</v>
      </c>
      <c r="CB29" s="36">
        <f t="shared" si="3"/>
        <v>15</v>
      </c>
      <c r="CC29" s="35"/>
      <c r="CD29" s="41"/>
      <c r="CE29" s="41"/>
      <c r="CF29" s="41"/>
      <c r="CG29" s="41"/>
      <c r="CH29" s="41"/>
      <c r="CI29" s="41">
        <v>18</v>
      </c>
      <c r="CJ29" s="36">
        <f t="shared" si="45"/>
        <v>18</v>
      </c>
      <c r="CK29" s="41"/>
      <c r="CL29" s="41"/>
      <c r="CM29" s="41"/>
      <c r="CN29" s="41"/>
      <c r="CO29" s="41"/>
      <c r="CP29" s="41"/>
      <c r="CQ29" s="36">
        <f t="shared" si="46"/>
        <v>0</v>
      </c>
      <c r="CR29" s="41"/>
      <c r="CS29" s="41"/>
      <c r="CT29" s="36">
        <f t="shared" si="4"/>
        <v>0</v>
      </c>
      <c r="CU29" s="41"/>
      <c r="CV29" s="41"/>
      <c r="CW29" s="41"/>
      <c r="CX29" s="41"/>
      <c r="CY29" s="41"/>
      <c r="CZ29" s="36">
        <f t="shared" si="47"/>
        <v>0</v>
      </c>
      <c r="DA29" s="36">
        <f t="shared" si="6"/>
        <v>18</v>
      </c>
      <c r="DB29" s="35"/>
      <c r="DC29" s="41"/>
      <c r="DD29" s="41"/>
      <c r="DE29" s="41"/>
      <c r="DF29" s="41"/>
      <c r="DG29" s="41"/>
      <c r="DH29" s="36">
        <f t="shared" si="48"/>
        <v>0</v>
      </c>
      <c r="DI29" s="41"/>
      <c r="DJ29" s="41"/>
      <c r="DK29" s="41"/>
      <c r="DL29" s="41"/>
      <c r="DM29" s="41"/>
      <c r="DN29" s="41"/>
      <c r="DO29" s="41"/>
      <c r="DP29" s="41"/>
      <c r="DQ29" s="41"/>
      <c r="DR29" s="41"/>
      <c r="DS29" s="41"/>
      <c r="DT29" s="41"/>
      <c r="DU29" s="36">
        <f t="shared" si="8"/>
        <v>0</v>
      </c>
      <c r="DV29" s="36">
        <f t="shared" si="11"/>
        <v>0</v>
      </c>
    </row>
    <row r="30" spans="2:126" ht="16.149999999999999" customHeight="1" x14ac:dyDescent="0.25">
      <c r="B30" s="42"/>
      <c r="C30" s="185" t="s">
        <v>29</v>
      </c>
      <c r="D30" s="86" t="s">
        <v>92</v>
      </c>
      <c r="E30" s="41"/>
      <c r="F30" s="41"/>
      <c r="G30" s="41"/>
      <c r="H30" s="41"/>
      <c r="I30" s="41"/>
      <c r="J30" s="41"/>
      <c r="K30" s="41"/>
      <c r="L30" s="41"/>
      <c r="M30" s="41"/>
      <c r="N30" s="41"/>
      <c r="O30" s="41"/>
      <c r="P30" s="36">
        <f t="shared" si="12"/>
        <v>0</v>
      </c>
      <c r="Q30" s="41"/>
      <c r="R30" s="41"/>
      <c r="S30" s="41"/>
      <c r="T30" s="36">
        <f t="shared" si="13"/>
        <v>0</v>
      </c>
      <c r="U30" s="41">
        <v>2.88</v>
      </c>
      <c r="V30" s="41">
        <v>5.76</v>
      </c>
      <c r="W30" s="41">
        <v>24.815999999999999</v>
      </c>
      <c r="X30" s="41">
        <v>25.026</v>
      </c>
      <c r="Y30" s="41">
        <v>25.026</v>
      </c>
      <c r="Z30" s="36">
        <f t="shared" si="14"/>
        <v>83.507999999999996</v>
      </c>
      <c r="AA30" s="36">
        <f t="shared" si="0"/>
        <v>83.507999999999996</v>
      </c>
      <c r="AB30" s="33"/>
      <c r="AC30" s="41"/>
      <c r="AD30" s="41"/>
      <c r="AE30" s="41"/>
      <c r="AF30" s="41"/>
      <c r="AG30" s="41"/>
      <c r="AH30" s="36">
        <f t="shared" si="15"/>
        <v>0</v>
      </c>
      <c r="AI30" s="41"/>
      <c r="AJ30" s="41"/>
      <c r="AK30" s="41"/>
      <c r="AL30" s="41"/>
      <c r="AM30" s="41"/>
      <c r="AN30" s="36">
        <f t="shared" si="16"/>
        <v>0</v>
      </c>
      <c r="AO30" s="41"/>
      <c r="AP30" s="41"/>
      <c r="AQ30" s="41"/>
      <c r="AR30" s="41"/>
      <c r="AS30" s="41"/>
      <c r="AT30" s="36">
        <f t="shared" si="17"/>
        <v>0</v>
      </c>
      <c r="AU30" s="41">
        <v>26.675000000000001</v>
      </c>
      <c r="AV30" s="41">
        <v>26.675000000000001</v>
      </c>
      <c r="AW30" s="41">
        <v>26.8125</v>
      </c>
      <c r="AX30" s="41">
        <v>26.812901</v>
      </c>
      <c r="AY30" s="41">
        <v>26.8125</v>
      </c>
      <c r="AZ30" s="36">
        <f t="shared" si="18"/>
        <v>133.78790099999998</v>
      </c>
      <c r="BA30" s="36">
        <f t="shared" si="19"/>
        <v>133.78790099999998</v>
      </c>
      <c r="BB30" s="33"/>
      <c r="BC30" s="41">
        <v>4</v>
      </c>
      <c r="BD30" s="41">
        <v>12</v>
      </c>
      <c r="BE30" s="41">
        <v>28</v>
      </c>
      <c r="BF30" s="41">
        <v>28</v>
      </c>
      <c r="BG30" s="41">
        <v>28</v>
      </c>
      <c r="BH30" s="41"/>
      <c r="BI30" s="36">
        <f t="shared" si="20"/>
        <v>100</v>
      </c>
      <c r="BJ30" s="41"/>
      <c r="BK30" s="41"/>
      <c r="BL30" s="41"/>
      <c r="BM30" s="41"/>
      <c r="BN30" s="41"/>
      <c r="BO30" s="36">
        <f t="shared" si="1"/>
        <v>0</v>
      </c>
      <c r="BP30" s="41"/>
      <c r="BQ30" s="41"/>
      <c r="BR30" s="41"/>
      <c r="BS30" s="41"/>
      <c r="BT30" s="41"/>
      <c r="BU30" s="36">
        <f t="shared" si="21"/>
        <v>0</v>
      </c>
      <c r="BV30" s="41">
        <v>26.8125</v>
      </c>
      <c r="BW30" s="41">
        <v>27.087499999999999</v>
      </c>
      <c r="BX30" s="41">
        <v>27.087499999999999</v>
      </c>
      <c r="BY30" s="41">
        <v>27.087499999999999</v>
      </c>
      <c r="BZ30" s="41">
        <v>27.087499999999999</v>
      </c>
      <c r="CA30" s="36">
        <f t="shared" si="2"/>
        <v>135.16249999999999</v>
      </c>
      <c r="CB30" s="36">
        <f t="shared" si="3"/>
        <v>235.16249999999999</v>
      </c>
      <c r="CC30" s="33"/>
      <c r="CD30" s="41"/>
      <c r="CE30" s="41"/>
      <c r="CF30" s="41"/>
      <c r="CG30" s="41"/>
      <c r="CH30" s="41"/>
      <c r="CI30" s="41">
        <v>100</v>
      </c>
      <c r="CJ30" s="36">
        <f t="shared" si="45"/>
        <v>100</v>
      </c>
      <c r="CK30" s="41"/>
      <c r="CL30" s="41"/>
      <c r="CM30" s="41"/>
      <c r="CN30" s="41"/>
      <c r="CO30" s="41"/>
      <c r="CP30" s="41"/>
      <c r="CQ30" s="36">
        <f t="shared" si="46"/>
        <v>0</v>
      </c>
      <c r="CR30" s="41">
        <v>20</v>
      </c>
      <c r="CS30" s="41"/>
      <c r="CT30" s="36">
        <f t="shared" si="4"/>
        <v>20</v>
      </c>
      <c r="CU30" s="41">
        <v>27.5</v>
      </c>
      <c r="CV30" s="41">
        <v>27.5</v>
      </c>
      <c r="CW30" s="41">
        <v>27.5</v>
      </c>
      <c r="CX30" s="41">
        <v>27.5</v>
      </c>
      <c r="CY30" s="41">
        <v>27.5</v>
      </c>
      <c r="CZ30" s="36">
        <f t="shared" si="47"/>
        <v>137.5</v>
      </c>
      <c r="DA30" s="36">
        <f t="shared" si="6"/>
        <v>257.5</v>
      </c>
      <c r="DB30" s="33"/>
      <c r="DC30" s="41"/>
      <c r="DD30" s="41"/>
      <c r="DE30" s="41"/>
      <c r="DF30" s="41"/>
      <c r="DG30" s="41"/>
      <c r="DH30" s="36">
        <f t="shared" si="48"/>
        <v>0</v>
      </c>
      <c r="DI30" s="41">
        <v>30</v>
      </c>
      <c r="DJ30" s="41">
        <v>30</v>
      </c>
      <c r="DK30" s="41">
        <v>30</v>
      </c>
      <c r="DL30" s="41">
        <v>30</v>
      </c>
      <c r="DM30" s="41">
        <v>30</v>
      </c>
      <c r="DN30" s="41"/>
      <c r="DO30" s="41"/>
      <c r="DP30" s="41"/>
      <c r="DQ30" s="41"/>
      <c r="DR30" s="41"/>
      <c r="DS30" s="41"/>
      <c r="DT30" s="41"/>
      <c r="DU30" s="36">
        <f t="shared" si="8"/>
        <v>150</v>
      </c>
      <c r="DV30" s="36">
        <f t="shared" si="11"/>
        <v>150</v>
      </c>
    </row>
    <row r="31" spans="2:126" ht="16.149999999999999" customHeight="1" x14ac:dyDescent="0.25">
      <c r="B31" s="42"/>
      <c r="C31" s="186"/>
      <c r="D31" s="86" t="s">
        <v>89</v>
      </c>
      <c r="E31" s="41"/>
      <c r="F31" s="41"/>
      <c r="G31" s="41"/>
      <c r="H31" s="41"/>
      <c r="I31" s="41"/>
      <c r="J31" s="41"/>
      <c r="K31" s="41"/>
      <c r="L31" s="41"/>
      <c r="M31" s="41"/>
      <c r="N31" s="41"/>
      <c r="O31" s="41"/>
      <c r="P31" s="36">
        <f>SUM(E31:O31)</f>
        <v>0</v>
      </c>
      <c r="Q31" s="41">
        <v>50.215834319999999</v>
      </c>
      <c r="R31" s="41">
        <v>55.7</v>
      </c>
      <c r="S31" s="41">
        <v>52.306981999999998</v>
      </c>
      <c r="T31" s="36">
        <f>SUM(Q31:S31)</f>
        <v>158.22281631999999</v>
      </c>
      <c r="U31" s="41"/>
      <c r="V31" s="41"/>
      <c r="W31" s="41"/>
      <c r="X31" s="41"/>
      <c r="Y31" s="41"/>
      <c r="Z31" s="36">
        <f>SUM(U31:Y31)</f>
        <v>0</v>
      </c>
      <c r="AA31" s="36">
        <f t="shared" si="0"/>
        <v>158.22281631999999</v>
      </c>
      <c r="AB31" s="33"/>
      <c r="AC31" s="41"/>
      <c r="AD31" s="41"/>
      <c r="AE31" s="41"/>
      <c r="AF31" s="41"/>
      <c r="AG31" s="41"/>
      <c r="AH31" s="36">
        <f>SUM(AC31:AG31)</f>
        <v>0</v>
      </c>
      <c r="AI31" s="41"/>
      <c r="AJ31" s="41"/>
      <c r="AK31" s="41"/>
      <c r="AL31" s="41"/>
      <c r="AM31" s="41"/>
      <c r="AN31" s="36">
        <f>SUM(AI31:AM31)</f>
        <v>0</v>
      </c>
      <c r="AO31" s="41">
        <v>52.415168000000001</v>
      </c>
      <c r="AP31" s="41">
        <v>52.696072000000001</v>
      </c>
      <c r="AQ31" s="41">
        <v>53.170572</v>
      </c>
      <c r="AR31" s="41">
        <v>53.648868</v>
      </c>
      <c r="AS31" s="41">
        <v>54.324556000000001</v>
      </c>
      <c r="AT31" s="36">
        <f>SUM(AO31:AS31)</f>
        <v>266.25523599999997</v>
      </c>
      <c r="AU31" s="41"/>
      <c r="AV31" s="41"/>
      <c r="AW31" s="41"/>
      <c r="AX31" s="41"/>
      <c r="AY31" s="41"/>
      <c r="AZ31" s="36">
        <f>SUM(AU31:AY31)</f>
        <v>0</v>
      </c>
      <c r="BA31" s="36">
        <f>SUM(AH31,AN31,AT31,AZ31)</f>
        <v>266.25523599999997</v>
      </c>
      <c r="BB31" s="33"/>
      <c r="BC31" s="41"/>
      <c r="BD31" s="41"/>
      <c r="BE31" s="41"/>
      <c r="BF31" s="41"/>
      <c r="BG31" s="41"/>
      <c r="BH31" s="41"/>
      <c r="BI31" s="36">
        <f>SUM(BC31:BH31)</f>
        <v>0</v>
      </c>
      <c r="BJ31" s="41"/>
      <c r="BK31" s="41"/>
      <c r="BL31" s="41"/>
      <c r="BM31" s="41"/>
      <c r="BN31" s="41"/>
      <c r="BO31" s="36">
        <f t="shared" si="1"/>
        <v>0</v>
      </c>
      <c r="BP31" s="41">
        <v>54.495376</v>
      </c>
      <c r="BQ31" s="41">
        <v>54.666195999999999</v>
      </c>
      <c r="BR31" s="41">
        <v>21.985375679999997</v>
      </c>
      <c r="BS31" s="41">
        <v>0</v>
      </c>
      <c r="BT31" s="41">
        <v>0</v>
      </c>
      <c r="BU31" s="36">
        <f>SUM(BP31:BT31)</f>
        <v>131.14694768000001</v>
      </c>
      <c r="BV31" s="41"/>
      <c r="BW31" s="41"/>
      <c r="BX31" s="41"/>
      <c r="BY31" s="41"/>
      <c r="BZ31" s="41"/>
      <c r="CA31" s="36">
        <f t="shared" si="2"/>
        <v>0</v>
      </c>
      <c r="CB31" s="36">
        <f t="shared" si="3"/>
        <v>131.14694768000001</v>
      </c>
      <c r="CC31" s="33"/>
      <c r="CD31" s="41"/>
      <c r="CE31" s="41"/>
      <c r="CF31" s="41"/>
      <c r="CG31" s="41"/>
      <c r="CH31" s="41"/>
      <c r="CI31" s="41"/>
      <c r="CJ31" s="36">
        <f>SUM(CD31:CI31)</f>
        <v>0</v>
      </c>
      <c r="CK31" s="41"/>
      <c r="CL31" s="41"/>
      <c r="CM31" s="41"/>
      <c r="CN31" s="41"/>
      <c r="CO31" s="41"/>
      <c r="CP31" s="41"/>
      <c r="CQ31" s="36">
        <f>SUM(CK31:CP31)</f>
        <v>0</v>
      </c>
      <c r="CR31" s="41">
        <v>79.375</v>
      </c>
      <c r="CS31" s="41"/>
      <c r="CT31" s="36">
        <f t="shared" si="4"/>
        <v>79.375</v>
      </c>
      <c r="CU31" s="41"/>
      <c r="CV31" s="41"/>
      <c r="CW31" s="41"/>
      <c r="CX31" s="41"/>
      <c r="CY31" s="41"/>
      <c r="CZ31" s="36">
        <f t="shared" si="47"/>
        <v>0</v>
      </c>
      <c r="DA31" s="36">
        <f t="shared" si="6"/>
        <v>79.375</v>
      </c>
      <c r="DB31" s="33"/>
      <c r="DC31" s="41"/>
      <c r="DD31" s="41"/>
      <c r="DE31" s="41"/>
      <c r="DF31" s="41"/>
      <c r="DG31" s="41"/>
      <c r="DH31" s="36">
        <f t="shared" si="48"/>
        <v>0</v>
      </c>
      <c r="DI31" s="41"/>
      <c r="DJ31" s="41"/>
      <c r="DK31" s="41"/>
      <c r="DL31" s="41"/>
      <c r="DM31" s="41"/>
      <c r="DN31" s="41"/>
      <c r="DO31" s="41"/>
      <c r="DP31" s="41"/>
      <c r="DQ31" s="41"/>
      <c r="DR31" s="41"/>
      <c r="DS31" s="41"/>
      <c r="DT31" s="41"/>
      <c r="DU31" s="36">
        <f t="shared" si="8"/>
        <v>0</v>
      </c>
      <c r="DV31" s="36">
        <f t="shared" si="11"/>
        <v>0</v>
      </c>
    </row>
    <row r="32" spans="2:126" ht="16.149999999999999" customHeight="1" x14ac:dyDescent="0.25">
      <c r="B32" s="42"/>
      <c r="C32" s="15" t="s">
        <v>30</v>
      </c>
      <c r="D32" s="86" t="s">
        <v>89</v>
      </c>
      <c r="E32" s="41"/>
      <c r="F32" s="41"/>
      <c r="G32" s="41"/>
      <c r="H32" s="41"/>
      <c r="I32" s="41"/>
      <c r="J32" s="41"/>
      <c r="K32" s="41"/>
      <c r="L32" s="41"/>
      <c r="M32" s="41"/>
      <c r="N32" s="41"/>
      <c r="O32" s="41"/>
      <c r="P32" s="36">
        <f t="shared" si="12"/>
        <v>0</v>
      </c>
      <c r="Q32" s="41"/>
      <c r="R32" s="41"/>
      <c r="S32" s="41"/>
      <c r="T32" s="36">
        <f t="shared" si="13"/>
        <v>0</v>
      </c>
      <c r="U32" s="41"/>
      <c r="V32" s="41"/>
      <c r="W32" s="41"/>
      <c r="X32" s="41"/>
      <c r="Y32" s="41"/>
      <c r="Z32" s="36">
        <f t="shared" si="14"/>
        <v>0</v>
      </c>
      <c r="AA32" s="36">
        <f t="shared" si="0"/>
        <v>0</v>
      </c>
      <c r="AB32" s="35"/>
      <c r="AC32" s="41">
        <v>9.3478259999999995</v>
      </c>
      <c r="AD32" s="41">
        <v>9.0673919999999999</v>
      </c>
      <c r="AE32" s="41">
        <v>9.0673919999999999</v>
      </c>
      <c r="AF32" s="41">
        <v>8.6844629999999992</v>
      </c>
      <c r="AG32" s="41">
        <v>17.550746</v>
      </c>
      <c r="AH32" s="36">
        <f t="shared" si="15"/>
        <v>53.717819000000006</v>
      </c>
      <c r="AI32" s="41"/>
      <c r="AJ32" s="41"/>
      <c r="AK32" s="41"/>
      <c r="AL32" s="41"/>
      <c r="AM32" s="41"/>
      <c r="AN32" s="36">
        <f t="shared" si="16"/>
        <v>0</v>
      </c>
      <c r="AO32" s="41"/>
      <c r="AP32" s="41"/>
      <c r="AQ32" s="41"/>
      <c r="AR32" s="41"/>
      <c r="AS32" s="41"/>
      <c r="AT32" s="36">
        <f t="shared" si="17"/>
        <v>0</v>
      </c>
      <c r="AU32" s="41"/>
      <c r="AV32" s="41"/>
      <c r="AW32" s="41"/>
      <c r="AX32" s="41"/>
      <c r="AY32" s="41"/>
      <c r="AZ32" s="36">
        <f t="shared" si="18"/>
        <v>0</v>
      </c>
      <c r="BA32" s="36">
        <f t="shared" si="19"/>
        <v>53.717819000000006</v>
      </c>
      <c r="BB32" s="35"/>
      <c r="BC32" s="41">
        <v>18.744266</v>
      </c>
      <c r="BD32" s="41">
        <v>19</v>
      </c>
      <c r="BE32" s="41">
        <v>18.999998999999999</v>
      </c>
      <c r="BF32" s="41">
        <v>19.189285000000002</v>
      </c>
      <c r="BG32" s="41">
        <v>18.810715999999999</v>
      </c>
      <c r="BH32" s="41"/>
      <c r="BI32" s="36">
        <f t="shared" si="20"/>
        <v>94.744265999999996</v>
      </c>
      <c r="BJ32" s="41"/>
      <c r="BK32" s="41"/>
      <c r="BL32" s="41"/>
      <c r="BM32" s="41"/>
      <c r="BN32" s="41"/>
      <c r="BO32" s="36">
        <f t="shared" si="1"/>
        <v>0</v>
      </c>
      <c r="BP32" s="41"/>
      <c r="BQ32" s="41"/>
      <c r="BR32" s="41"/>
      <c r="BS32" s="41"/>
      <c r="BT32" s="41"/>
      <c r="BU32" s="36">
        <f t="shared" si="21"/>
        <v>0</v>
      </c>
      <c r="BV32" s="41"/>
      <c r="BW32" s="41"/>
      <c r="BX32" s="41"/>
      <c r="BY32" s="41"/>
      <c r="BZ32" s="41"/>
      <c r="CA32" s="36">
        <f t="shared" si="2"/>
        <v>0</v>
      </c>
      <c r="CB32" s="36">
        <f t="shared" si="3"/>
        <v>94.744265999999996</v>
      </c>
      <c r="CC32" s="35"/>
      <c r="CD32" s="41"/>
      <c r="CE32" s="41"/>
      <c r="CF32" s="41"/>
      <c r="CG32" s="41"/>
      <c r="CH32" s="41"/>
      <c r="CI32" s="41">
        <v>167</v>
      </c>
      <c r="CJ32" s="36">
        <f t="shared" ref="CJ32" si="49">SUM(CD32:CI32)</f>
        <v>167</v>
      </c>
      <c r="CK32" s="41"/>
      <c r="CL32" s="41"/>
      <c r="CM32" s="41"/>
      <c r="CN32" s="41"/>
      <c r="CO32" s="41"/>
      <c r="CP32" s="41">
        <v>3</v>
      </c>
      <c r="CQ32" s="36">
        <f t="shared" ref="CQ32" si="50">SUM(CK32:CP32)</f>
        <v>3</v>
      </c>
      <c r="CR32" s="41">
        <v>130</v>
      </c>
      <c r="CS32" s="41"/>
      <c r="CT32" s="36">
        <f t="shared" si="4"/>
        <v>130</v>
      </c>
      <c r="CU32" s="41"/>
      <c r="CV32" s="41"/>
      <c r="CW32" s="41"/>
      <c r="CX32" s="41"/>
      <c r="CY32" s="41"/>
      <c r="CZ32" s="36">
        <f t="shared" si="47"/>
        <v>0</v>
      </c>
      <c r="DA32" s="36">
        <f t="shared" si="6"/>
        <v>300</v>
      </c>
      <c r="DB32" s="35"/>
      <c r="DC32" s="41"/>
      <c r="DD32" s="41"/>
      <c r="DE32" s="41"/>
      <c r="DF32" s="41"/>
      <c r="DG32" s="41"/>
      <c r="DH32" s="36">
        <f t="shared" si="48"/>
        <v>0</v>
      </c>
      <c r="DI32" s="41"/>
      <c r="DJ32" s="41"/>
      <c r="DK32" s="41"/>
      <c r="DL32" s="41"/>
      <c r="DM32" s="41"/>
      <c r="DN32" s="41"/>
      <c r="DO32" s="41"/>
      <c r="DP32" s="41"/>
      <c r="DQ32" s="41"/>
      <c r="DR32" s="41"/>
      <c r="DS32" s="41"/>
      <c r="DT32" s="41"/>
      <c r="DU32" s="36">
        <f t="shared" si="8"/>
        <v>0</v>
      </c>
      <c r="DV32" s="36">
        <f t="shared" si="11"/>
        <v>0</v>
      </c>
    </row>
    <row r="33" spans="2:126" ht="15.75" customHeight="1" x14ac:dyDescent="0.25">
      <c r="B33" s="42"/>
      <c r="C33" s="15" t="s">
        <v>31</v>
      </c>
      <c r="D33" s="86" t="s">
        <v>89</v>
      </c>
      <c r="E33" s="41"/>
      <c r="F33" s="41"/>
      <c r="G33" s="41"/>
      <c r="H33" s="41"/>
      <c r="I33" s="41"/>
      <c r="J33" s="41"/>
      <c r="K33" s="41"/>
      <c r="L33" s="41"/>
      <c r="M33" s="41"/>
      <c r="N33" s="41"/>
      <c r="O33" s="41"/>
      <c r="P33" s="36">
        <f>SUM(E33:O33)</f>
        <v>0</v>
      </c>
      <c r="Q33" s="41"/>
      <c r="R33" s="41"/>
      <c r="S33" s="41"/>
      <c r="T33" s="36">
        <f>SUM(Q33:S33)</f>
        <v>0</v>
      </c>
      <c r="U33" s="41"/>
      <c r="V33" s="41"/>
      <c r="W33" s="41"/>
      <c r="X33" s="41"/>
      <c r="Y33" s="41"/>
      <c r="Z33" s="36">
        <f>SUM(U33:Y33)</f>
        <v>0</v>
      </c>
      <c r="AA33" s="36">
        <f t="shared" si="0"/>
        <v>0</v>
      </c>
      <c r="AB33" s="35"/>
      <c r="AC33" s="41"/>
      <c r="AD33" s="41"/>
      <c r="AE33" s="41"/>
      <c r="AF33" s="41"/>
      <c r="AG33" s="41"/>
      <c r="AH33" s="36">
        <f>SUM(AC33:AG33)</f>
        <v>0</v>
      </c>
      <c r="AI33" s="41"/>
      <c r="AJ33" s="41"/>
      <c r="AK33" s="41"/>
      <c r="AL33" s="41"/>
      <c r="AM33" s="41"/>
      <c r="AN33" s="36">
        <f>SUM(AI33:AM33)</f>
        <v>0</v>
      </c>
      <c r="AO33" s="41"/>
      <c r="AP33" s="41"/>
      <c r="AQ33" s="41"/>
      <c r="AR33" s="41"/>
      <c r="AS33" s="41"/>
      <c r="AT33" s="36">
        <f>SUM(AO33:AS33)</f>
        <v>0</v>
      </c>
      <c r="AU33" s="41"/>
      <c r="AV33" s="41"/>
      <c r="AW33" s="41"/>
      <c r="AX33" s="41"/>
      <c r="AY33" s="41"/>
      <c r="AZ33" s="36">
        <f>SUM(AU33:AY33)</f>
        <v>0</v>
      </c>
      <c r="BA33" s="36">
        <f t="shared" si="19"/>
        <v>0</v>
      </c>
      <c r="BB33" s="35"/>
      <c r="BC33" s="41">
        <v>2.5</v>
      </c>
      <c r="BD33" s="41">
        <v>5</v>
      </c>
      <c r="BE33" s="41">
        <v>5</v>
      </c>
      <c r="BF33" s="41">
        <v>5</v>
      </c>
      <c r="BG33" s="41">
        <v>5</v>
      </c>
      <c r="BH33" s="41"/>
      <c r="BI33" s="36">
        <f>SUM(BC33:BH33)</f>
        <v>22.5</v>
      </c>
      <c r="BJ33" s="41"/>
      <c r="BK33" s="41"/>
      <c r="BL33" s="41"/>
      <c r="BM33" s="41"/>
      <c r="BN33" s="41"/>
      <c r="BO33" s="36">
        <f t="shared" si="1"/>
        <v>0</v>
      </c>
      <c r="BP33" s="41"/>
      <c r="BQ33" s="41"/>
      <c r="BR33" s="41"/>
      <c r="BS33" s="41"/>
      <c r="BT33" s="41"/>
      <c r="BU33" s="36">
        <f>SUM(BP33:BT33)</f>
        <v>0</v>
      </c>
      <c r="BV33" s="41"/>
      <c r="BW33" s="41"/>
      <c r="BX33" s="41"/>
      <c r="BY33" s="41"/>
      <c r="BZ33" s="41"/>
      <c r="CA33" s="36">
        <f t="shared" si="2"/>
        <v>0</v>
      </c>
      <c r="CB33" s="36">
        <f t="shared" si="3"/>
        <v>22.5</v>
      </c>
      <c r="CC33" s="35"/>
      <c r="CD33" s="41"/>
      <c r="CE33" s="41"/>
      <c r="CF33" s="41"/>
      <c r="CG33" s="41"/>
      <c r="CH33" s="41"/>
      <c r="CI33" s="41"/>
      <c r="CJ33" s="36">
        <f>SUM(CD33:CI33)</f>
        <v>0</v>
      </c>
      <c r="CK33" s="41"/>
      <c r="CL33" s="41"/>
      <c r="CM33" s="41"/>
      <c r="CN33" s="41"/>
      <c r="CO33" s="41"/>
      <c r="CP33" s="41"/>
      <c r="CQ33" s="36">
        <f>SUM(CK33:CP33)</f>
        <v>0</v>
      </c>
      <c r="CR33" s="41">
        <v>152.5</v>
      </c>
      <c r="CS33" s="41"/>
      <c r="CT33" s="36">
        <f t="shared" si="4"/>
        <v>152.5</v>
      </c>
      <c r="CU33" s="41"/>
      <c r="CV33" s="41"/>
      <c r="CW33" s="41"/>
      <c r="CX33" s="41"/>
      <c r="CY33" s="41"/>
      <c r="CZ33" s="36">
        <f t="shared" si="47"/>
        <v>0</v>
      </c>
      <c r="DA33" s="36">
        <f t="shared" si="6"/>
        <v>152.5</v>
      </c>
      <c r="DB33" s="35"/>
      <c r="DC33" s="41"/>
      <c r="DD33" s="41"/>
      <c r="DE33" s="41"/>
      <c r="DF33" s="41"/>
      <c r="DG33" s="41"/>
      <c r="DH33" s="36">
        <f t="shared" si="48"/>
        <v>0</v>
      </c>
      <c r="DI33" s="41"/>
      <c r="DJ33" s="41"/>
      <c r="DK33" s="41"/>
      <c r="DL33" s="41"/>
      <c r="DM33" s="41"/>
      <c r="DN33" s="41"/>
      <c r="DO33" s="41"/>
      <c r="DP33" s="41"/>
      <c r="DQ33" s="41"/>
      <c r="DR33" s="41"/>
      <c r="DS33" s="41"/>
      <c r="DT33" s="41"/>
      <c r="DU33" s="36">
        <f t="shared" si="8"/>
        <v>0</v>
      </c>
      <c r="DV33" s="36">
        <f t="shared" si="11"/>
        <v>0</v>
      </c>
    </row>
    <row r="34" spans="2:126" x14ac:dyDescent="0.25">
      <c r="B34" s="121"/>
      <c r="C34" s="15" t="s">
        <v>110</v>
      </c>
      <c r="D34" s="86" t="s">
        <v>89</v>
      </c>
      <c r="E34" s="41"/>
      <c r="F34" s="41"/>
      <c r="G34" s="41"/>
      <c r="H34" s="41"/>
      <c r="I34" s="41"/>
      <c r="J34" s="41"/>
      <c r="K34" s="41"/>
      <c r="L34" s="41"/>
      <c r="M34" s="41"/>
      <c r="N34" s="41"/>
      <c r="O34" s="41"/>
      <c r="P34" s="36">
        <f>SUM(E34:O34)</f>
        <v>0</v>
      </c>
      <c r="Q34" s="41"/>
      <c r="R34" s="41"/>
      <c r="S34" s="41"/>
      <c r="T34" s="36">
        <f>SUM(Q34:S34)</f>
        <v>0</v>
      </c>
      <c r="U34" s="41"/>
      <c r="V34" s="41"/>
      <c r="W34" s="41"/>
      <c r="X34" s="41"/>
      <c r="Y34" s="41"/>
      <c r="Z34" s="36">
        <f>SUM(U34:Y34)</f>
        <v>0</v>
      </c>
      <c r="AA34" s="36">
        <f t="shared" si="0"/>
        <v>0</v>
      </c>
      <c r="AB34" s="35"/>
      <c r="AC34" s="41"/>
      <c r="AD34" s="41"/>
      <c r="AE34" s="41"/>
      <c r="AF34" s="41"/>
      <c r="AG34" s="41"/>
      <c r="AH34" s="36">
        <f>SUM(AC34:AG34)</f>
        <v>0</v>
      </c>
      <c r="AI34" s="41"/>
      <c r="AJ34" s="41"/>
      <c r="AK34" s="41"/>
      <c r="AL34" s="41"/>
      <c r="AM34" s="41"/>
      <c r="AN34" s="36">
        <f>SUM(AI34:AM34)</f>
        <v>0</v>
      </c>
      <c r="AO34" s="41"/>
      <c r="AP34" s="41"/>
      <c r="AQ34" s="41"/>
      <c r="AR34" s="41"/>
      <c r="AS34" s="41"/>
      <c r="AT34" s="36">
        <f>SUM(AO34:AS34)</f>
        <v>0</v>
      </c>
      <c r="AU34" s="41"/>
      <c r="AV34" s="41"/>
      <c r="AW34" s="41"/>
      <c r="AX34" s="41"/>
      <c r="AY34" s="41"/>
      <c r="AZ34" s="36">
        <f>SUM(AU34:AY34)</f>
        <v>0</v>
      </c>
      <c r="BA34" s="36">
        <f t="shared" si="19"/>
        <v>0</v>
      </c>
      <c r="BB34" s="35"/>
      <c r="BC34" s="41"/>
      <c r="BD34" s="41"/>
      <c r="BE34" s="41"/>
      <c r="BF34" s="41">
        <v>0.5</v>
      </c>
      <c r="BG34" s="41">
        <v>0.5</v>
      </c>
      <c r="BH34" s="41"/>
      <c r="BI34" s="36">
        <f>SUM(BC34:BH34)</f>
        <v>1</v>
      </c>
      <c r="BJ34" s="41"/>
      <c r="BK34" s="41"/>
      <c r="BL34" s="41"/>
      <c r="BM34" s="41"/>
      <c r="BN34" s="41"/>
      <c r="BO34" s="36">
        <f t="shared" si="1"/>
        <v>0</v>
      </c>
      <c r="BP34" s="41"/>
      <c r="BQ34" s="41"/>
      <c r="BR34" s="41"/>
      <c r="BS34" s="41"/>
      <c r="BT34" s="41"/>
      <c r="BU34" s="36">
        <f>SUM(BP34:BT34)</f>
        <v>0</v>
      </c>
      <c r="BV34" s="41"/>
      <c r="BW34" s="41"/>
      <c r="BX34" s="41"/>
      <c r="BY34" s="41"/>
      <c r="BZ34" s="41"/>
      <c r="CA34" s="36">
        <f t="shared" si="2"/>
        <v>0</v>
      </c>
      <c r="CB34" s="36">
        <f t="shared" si="3"/>
        <v>1</v>
      </c>
      <c r="CC34" s="35"/>
      <c r="CD34" s="41"/>
      <c r="CE34" s="41"/>
      <c r="CF34" s="41"/>
      <c r="CG34" s="41"/>
      <c r="CH34" s="41"/>
      <c r="CI34" s="41"/>
      <c r="CJ34" s="36">
        <f>SUM(CD34:CI34)</f>
        <v>0</v>
      </c>
      <c r="CK34" s="41"/>
      <c r="CL34" s="41"/>
      <c r="CM34" s="41"/>
      <c r="CN34" s="41"/>
      <c r="CO34" s="41"/>
      <c r="CP34" s="41"/>
      <c r="CQ34" s="36">
        <f>SUM(CK34:CP34)</f>
        <v>0</v>
      </c>
      <c r="CR34" s="41">
        <v>10</v>
      </c>
      <c r="CS34" s="41"/>
      <c r="CT34" s="36">
        <f t="shared" si="4"/>
        <v>10</v>
      </c>
      <c r="CU34" s="41"/>
      <c r="CV34" s="41"/>
      <c r="CW34" s="41"/>
      <c r="CX34" s="41"/>
      <c r="CY34" s="41"/>
      <c r="CZ34" s="36">
        <f t="shared" si="47"/>
        <v>0</v>
      </c>
      <c r="DA34" s="36">
        <f t="shared" si="6"/>
        <v>10</v>
      </c>
      <c r="DB34" s="35"/>
      <c r="DC34" s="41"/>
      <c r="DD34" s="41"/>
      <c r="DE34" s="41"/>
      <c r="DF34" s="41"/>
      <c r="DG34" s="41"/>
      <c r="DH34" s="36">
        <f t="shared" si="48"/>
        <v>0</v>
      </c>
      <c r="DI34" s="41"/>
      <c r="DJ34" s="41"/>
      <c r="DK34" s="41"/>
      <c r="DL34" s="41"/>
      <c r="DM34" s="41"/>
      <c r="DN34" s="41"/>
      <c r="DO34" s="41"/>
      <c r="DP34" s="41"/>
      <c r="DQ34" s="41"/>
      <c r="DR34" s="41"/>
      <c r="DS34" s="41"/>
      <c r="DT34" s="41"/>
      <c r="DU34" s="36">
        <f t="shared" si="8"/>
        <v>0</v>
      </c>
      <c r="DV34" s="36">
        <f t="shared" si="11"/>
        <v>0</v>
      </c>
    </row>
    <row r="35" spans="2:126" x14ac:dyDescent="0.25">
      <c r="B35" s="42"/>
      <c r="C35" s="15" t="s">
        <v>32</v>
      </c>
      <c r="D35" s="86" t="s">
        <v>92</v>
      </c>
      <c r="E35" s="41"/>
      <c r="F35" s="41"/>
      <c r="G35" s="41"/>
      <c r="H35" s="41"/>
      <c r="I35" s="41"/>
      <c r="J35" s="41">
        <v>0.5</v>
      </c>
      <c r="K35" s="41">
        <v>1</v>
      </c>
      <c r="L35" s="41">
        <v>0.59</v>
      </c>
      <c r="M35" s="41">
        <v>0.9</v>
      </c>
      <c r="N35" s="41">
        <v>0.9</v>
      </c>
      <c r="O35" s="41">
        <v>0.82</v>
      </c>
      <c r="P35" s="36">
        <f t="shared" si="12"/>
        <v>4.71</v>
      </c>
      <c r="Q35" s="41"/>
      <c r="R35" s="41"/>
      <c r="S35" s="41"/>
      <c r="T35" s="36">
        <f t="shared" si="13"/>
        <v>0</v>
      </c>
      <c r="U35" s="41"/>
      <c r="V35" s="41"/>
      <c r="W35" s="41"/>
      <c r="X35" s="41"/>
      <c r="Y35" s="41"/>
      <c r="Z35" s="36">
        <f t="shared" si="14"/>
        <v>0</v>
      </c>
      <c r="AA35" s="36">
        <f t="shared" si="0"/>
        <v>4.71</v>
      </c>
      <c r="AB35" s="35"/>
      <c r="AC35" s="41">
        <v>0.82</v>
      </c>
      <c r="AD35" s="41">
        <v>0.82</v>
      </c>
      <c r="AE35" s="41">
        <v>0.82</v>
      </c>
      <c r="AF35" s="41">
        <v>0.82</v>
      </c>
      <c r="AG35" s="41">
        <v>0.82</v>
      </c>
      <c r="AH35" s="36">
        <f t="shared" si="15"/>
        <v>4.0999999999999996</v>
      </c>
      <c r="AI35" s="41"/>
      <c r="AJ35" s="41"/>
      <c r="AK35" s="41"/>
      <c r="AL35" s="41"/>
      <c r="AM35" s="41"/>
      <c r="AN35" s="36">
        <f t="shared" si="16"/>
        <v>0</v>
      </c>
      <c r="AO35" s="41"/>
      <c r="AP35" s="41"/>
      <c r="AQ35" s="41"/>
      <c r="AR35" s="41"/>
      <c r="AS35" s="41"/>
      <c r="AT35" s="36">
        <f t="shared" si="17"/>
        <v>0</v>
      </c>
      <c r="AU35" s="41"/>
      <c r="AV35" s="41"/>
      <c r="AW35" s="41"/>
      <c r="AX35" s="41"/>
      <c r="AY35" s="41"/>
      <c r="AZ35" s="36">
        <f t="shared" si="18"/>
        <v>0</v>
      </c>
      <c r="BA35" s="36">
        <f t="shared" si="19"/>
        <v>4.0999999999999996</v>
      </c>
      <c r="BB35" s="35"/>
      <c r="BC35" s="41">
        <v>0.82</v>
      </c>
      <c r="BD35" s="41">
        <v>0.82</v>
      </c>
      <c r="BE35" s="41">
        <v>0.82</v>
      </c>
      <c r="BF35" s="41">
        <v>0.82</v>
      </c>
      <c r="BG35" s="41">
        <v>0.82</v>
      </c>
      <c r="BH35" s="41"/>
      <c r="BI35" s="36">
        <f t="shared" si="20"/>
        <v>4.0999999999999996</v>
      </c>
      <c r="BJ35" s="41"/>
      <c r="BK35" s="41"/>
      <c r="BL35" s="41"/>
      <c r="BM35" s="41"/>
      <c r="BN35" s="41"/>
      <c r="BO35" s="36">
        <f t="shared" si="1"/>
        <v>0</v>
      </c>
      <c r="BP35" s="41"/>
      <c r="BQ35" s="41"/>
      <c r="BR35" s="41"/>
      <c r="BS35" s="41"/>
      <c r="BT35" s="41"/>
      <c r="BU35" s="36">
        <f t="shared" si="21"/>
        <v>0</v>
      </c>
      <c r="BV35" s="41"/>
      <c r="BW35" s="41"/>
      <c r="BX35" s="41"/>
      <c r="BY35" s="41"/>
      <c r="BZ35" s="41"/>
      <c r="CA35" s="36">
        <f t="shared" si="2"/>
        <v>0</v>
      </c>
      <c r="CB35" s="36">
        <f t="shared" si="3"/>
        <v>4.0999999999999996</v>
      </c>
      <c r="CC35" s="35"/>
      <c r="CD35" s="41">
        <v>1</v>
      </c>
      <c r="CE35" s="41">
        <v>1</v>
      </c>
      <c r="CF35" s="41">
        <v>1</v>
      </c>
      <c r="CG35" s="41">
        <v>1</v>
      </c>
      <c r="CH35" s="41">
        <v>1</v>
      </c>
      <c r="CI35" s="41"/>
      <c r="CJ35" s="36">
        <f t="shared" ref="CJ35:CJ38" si="51">SUM(CD35:CI35)</f>
        <v>5</v>
      </c>
      <c r="CK35" s="41"/>
      <c r="CL35" s="41"/>
      <c r="CM35" s="41"/>
      <c r="CN35" s="41"/>
      <c r="CO35" s="41"/>
      <c r="CP35" s="41"/>
      <c r="CQ35" s="36">
        <f t="shared" ref="CQ35:CQ38" si="52">SUM(CK35:CP35)</f>
        <v>0</v>
      </c>
      <c r="CR35" s="41"/>
      <c r="CS35" s="41"/>
      <c r="CT35" s="36">
        <f t="shared" si="4"/>
        <v>0</v>
      </c>
      <c r="CU35" s="41"/>
      <c r="CV35" s="41"/>
      <c r="CW35" s="41"/>
      <c r="CX35" s="41"/>
      <c r="CY35" s="41"/>
      <c r="CZ35" s="36">
        <f t="shared" si="47"/>
        <v>0</v>
      </c>
      <c r="DA35" s="36">
        <f t="shared" si="6"/>
        <v>5</v>
      </c>
      <c r="DB35" s="35"/>
      <c r="DC35" s="41"/>
      <c r="DD35" s="41"/>
      <c r="DE35" s="41"/>
      <c r="DF35" s="41"/>
      <c r="DG35" s="41"/>
      <c r="DH35" s="36">
        <f t="shared" si="48"/>
        <v>0</v>
      </c>
      <c r="DI35" s="41"/>
      <c r="DJ35" s="41"/>
      <c r="DK35" s="41"/>
      <c r="DL35" s="41"/>
      <c r="DM35" s="41"/>
      <c r="DN35" s="41"/>
      <c r="DO35" s="41"/>
      <c r="DP35" s="41"/>
      <c r="DQ35" s="41"/>
      <c r="DR35" s="41"/>
      <c r="DS35" s="41"/>
      <c r="DT35" s="41"/>
      <c r="DU35" s="36">
        <f t="shared" si="8"/>
        <v>0</v>
      </c>
      <c r="DV35" s="36">
        <f t="shared" si="11"/>
        <v>0</v>
      </c>
    </row>
    <row r="36" spans="2:126" x14ac:dyDescent="0.25">
      <c r="B36" s="138"/>
      <c r="C36" s="15" t="s">
        <v>128</v>
      </c>
      <c r="D36" s="86" t="s">
        <v>89</v>
      </c>
      <c r="E36" s="41"/>
      <c r="F36" s="41"/>
      <c r="G36" s="41"/>
      <c r="H36" s="41"/>
      <c r="I36" s="41"/>
      <c r="J36" s="41"/>
      <c r="K36" s="41"/>
      <c r="L36" s="41"/>
      <c r="M36" s="41"/>
      <c r="N36" s="41"/>
      <c r="O36" s="41"/>
      <c r="P36" s="36">
        <f>SUM(E36:O36)</f>
        <v>0</v>
      </c>
      <c r="Q36" s="41"/>
      <c r="R36" s="41"/>
      <c r="S36" s="41"/>
      <c r="T36" s="36">
        <f>SUM(Q36:S36)</f>
        <v>0</v>
      </c>
      <c r="U36" s="41"/>
      <c r="V36" s="41"/>
      <c r="W36" s="41"/>
      <c r="X36" s="41"/>
      <c r="Y36" s="41"/>
      <c r="Z36" s="36">
        <f>SUM(U36:Y36)</f>
        <v>0</v>
      </c>
      <c r="AA36" s="36">
        <f t="shared" si="0"/>
        <v>0</v>
      </c>
      <c r="AB36" s="35"/>
      <c r="AC36" s="41"/>
      <c r="AD36" s="41"/>
      <c r="AE36" s="41"/>
      <c r="AF36" s="41"/>
      <c r="AG36" s="41"/>
      <c r="AH36" s="36">
        <f>SUM(AC36:AG36)</f>
        <v>0</v>
      </c>
      <c r="AI36" s="41"/>
      <c r="AJ36" s="41"/>
      <c r="AK36" s="41"/>
      <c r="AL36" s="41"/>
      <c r="AM36" s="41"/>
      <c r="AN36" s="36">
        <f>SUM(AI36:AM36)</f>
        <v>0</v>
      </c>
      <c r="AO36" s="41"/>
      <c r="AP36" s="41"/>
      <c r="AQ36" s="41"/>
      <c r="AR36" s="41"/>
      <c r="AS36" s="41"/>
      <c r="AT36" s="36">
        <f>SUM(AO36:AS36)</f>
        <v>0</v>
      </c>
      <c r="AU36" s="41"/>
      <c r="AV36" s="41"/>
      <c r="AW36" s="41"/>
      <c r="AX36" s="41"/>
      <c r="AY36" s="41"/>
      <c r="AZ36" s="36">
        <f>SUM(AU36:AY36)</f>
        <v>0</v>
      </c>
      <c r="BA36" s="36">
        <f t="shared" si="19"/>
        <v>0</v>
      </c>
      <c r="BB36" s="35"/>
      <c r="BC36" s="41"/>
      <c r="BD36" s="41"/>
      <c r="BE36" s="41"/>
      <c r="BF36" s="41"/>
      <c r="BG36" s="41">
        <v>2.5000000000000001E-3</v>
      </c>
      <c r="BH36" s="41"/>
      <c r="BI36" s="36">
        <f>SUM(BC36:BH36)</f>
        <v>2.5000000000000001E-3</v>
      </c>
      <c r="BJ36" s="41"/>
      <c r="BK36" s="41"/>
      <c r="BL36" s="41"/>
      <c r="BM36" s="41"/>
      <c r="BN36" s="41"/>
      <c r="BO36" s="36">
        <f t="shared" si="1"/>
        <v>0</v>
      </c>
      <c r="BP36" s="41"/>
      <c r="BQ36" s="41"/>
      <c r="BR36" s="41"/>
      <c r="BS36" s="41"/>
      <c r="BT36" s="41"/>
      <c r="BU36" s="36">
        <f>SUM(BP36:BT36)</f>
        <v>0</v>
      </c>
      <c r="BV36" s="41"/>
      <c r="BW36" s="41"/>
      <c r="BX36" s="41"/>
      <c r="BY36" s="41"/>
      <c r="BZ36" s="41"/>
      <c r="CA36" s="36">
        <f t="shared" si="2"/>
        <v>0</v>
      </c>
      <c r="CB36" s="36">
        <f t="shared" si="3"/>
        <v>2.5000000000000001E-3</v>
      </c>
      <c r="CC36" s="35"/>
      <c r="CD36" s="41"/>
      <c r="CE36" s="41"/>
      <c r="CF36" s="41"/>
      <c r="CG36" s="41"/>
      <c r="CH36" s="41"/>
      <c r="CI36" s="41"/>
      <c r="CJ36" s="36">
        <f>SUM(CD36:CI36)</f>
        <v>0</v>
      </c>
      <c r="CK36" s="41"/>
      <c r="CL36" s="41"/>
      <c r="CM36" s="41"/>
      <c r="CN36" s="41"/>
      <c r="CO36" s="41"/>
      <c r="CP36" s="41"/>
      <c r="CQ36" s="36">
        <f>SUM(CK36:CP36)</f>
        <v>0</v>
      </c>
      <c r="CR36" s="41"/>
      <c r="CS36" s="41"/>
      <c r="CT36" s="36">
        <f t="shared" si="4"/>
        <v>0</v>
      </c>
      <c r="CU36" s="41"/>
      <c r="CV36" s="41"/>
      <c r="CW36" s="41"/>
      <c r="CX36" s="41"/>
      <c r="CY36" s="41"/>
      <c r="CZ36" s="36">
        <f t="shared" si="47"/>
        <v>0</v>
      </c>
      <c r="DA36" s="36">
        <f t="shared" si="6"/>
        <v>0</v>
      </c>
      <c r="DB36" s="35"/>
      <c r="DC36" s="41"/>
      <c r="DD36" s="41"/>
      <c r="DE36" s="41"/>
      <c r="DF36" s="41"/>
      <c r="DG36" s="41"/>
      <c r="DH36" s="36">
        <f t="shared" si="48"/>
        <v>0</v>
      </c>
      <c r="DI36" s="41"/>
      <c r="DJ36" s="41"/>
      <c r="DK36" s="41"/>
      <c r="DL36" s="41"/>
      <c r="DM36" s="41"/>
      <c r="DN36" s="41"/>
      <c r="DO36" s="41"/>
      <c r="DP36" s="41"/>
      <c r="DQ36" s="41"/>
      <c r="DR36" s="41"/>
      <c r="DS36" s="41"/>
      <c r="DT36" s="41"/>
      <c r="DU36" s="36">
        <f t="shared" si="8"/>
        <v>0</v>
      </c>
      <c r="DV36" s="36">
        <f t="shared" si="11"/>
        <v>0</v>
      </c>
    </row>
    <row r="37" spans="2:126" x14ac:dyDescent="0.25">
      <c r="B37" s="42"/>
      <c r="C37" s="15" t="s">
        <v>33</v>
      </c>
      <c r="D37" s="86" t="s">
        <v>92</v>
      </c>
      <c r="E37" s="41"/>
      <c r="F37" s="41"/>
      <c r="G37" s="41"/>
      <c r="H37" s="41"/>
      <c r="I37" s="41"/>
      <c r="J37" s="41"/>
      <c r="K37" s="41"/>
      <c r="L37" s="41"/>
      <c r="M37" s="41"/>
      <c r="N37" s="41"/>
      <c r="O37" s="41"/>
      <c r="P37" s="36">
        <f t="shared" si="12"/>
        <v>0</v>
      </c>
      <c r="Q37" s="41"/>
      <c r="R37" s="41"/>
      <c r="S37" s="41"/>
      <c r="T37" s="36">
        <f t="shared" si="13"/>
        <v>0</v>
      </c>
      <c r="U37" s="41"/>
      <c r="V37" s="41"/>
      <c r="W37" s="41"/>
      <c r="X37" s="41"/>
      <c r="Y37" s="41"/>
      <c r="Z37" s="36">
        <f t="shared" si="14"/>
        <v>0</v>
      </c>
      <c r="AA37" s="36">
        <f t="shared" si="0"/>
        <v>0</v>
      </c>
      <c r="AB37" s="35"/>
      <c r="AC37" s="41"/>
      <c r="AD37" s="41"/>
      <c r="AE37" s="41"/>
      <c r="AF37" s="41"/>
      <c r="AG37" s="41"/>
      <c r="AH37" s="36">
        <f t="shared" si="15"/>
        <v>0</v>
      </c>
      <c r="AI37" s="41"/>
      <c r="AJ37" s="41"/>
      <c r="AK37" s="41"/>
      <c r="AL37" s="41"/>
      <c r="AM37" s="41"/>
      <c r="AN37" s="36">
        <f t="shared" si="16"/>
        <v>0</v>
      </c>
      <c r="AO37" s="41"/>
      <c r="AP37" s="41"/>
      <c r="AQ37" s="41"/>
      <c r="AR37" s="41"/>
      <c r="AS37" s="41"/>
      <c r="AT37" s="36">
        <f t="shared" si="17"/>
        <v>0</v>
      </c>
      <c r="AU37" s="41"/>
      <c r="AV37" s="41"/>
      <c r="AW37" s="41"/>
      <c r="AX37" s="41"/>
      <c r="AY37" s="41"/>
      <c r="AZ37" s="36">
        <f t="shared" si="18"/>
        <v>0</v>
      </c>
      <c r="BA37" s="36">
        <f t="shared" si="19"/>
        <v>0</v>
      </c>
      <c r="BB37" s="35"/>
      <c r="BC37" s="41"/>
      <c r="BD37" s="41">
        <v>0.1</v>
      </c>
      <c r="BE37" s="41">
        <v>0.15</v>
      </c>
      <c r="BF37" s="41">
        <v>0.15</v>
      </c>
      <c r="BG37" s="41">
        <v>0.75</v>
      </c>
      <c r="BH37" s="41"/>
      <c r="BI37" s="36">
        <f t="shared" si="20"/>
        <v>1.1499999999999999</v>
      </c>
      <c r="BJ37" s="41"/>
      <c r="BK37" s="41"/>
      <c r="BL37" s="41"/>
      <c r="BM37" s="41"/>
      <c r="BN37" s="41"/>
      <c r="BO37" s="36">
        <f t="shared" si="1"/>
        <v>0</v>
      </c>
      <c r="BP37" s="41"/>
      <c r="BQ37" s="41"/>
      <c r="BR37" s="41"/>
      <c r="BS37" s="41"/>
      <c r="BT37" s="41"/>
      <c r="BU37" s="36">
        <f t="shared" si="21"/>
        <v>0</v>
      </c>
      <c r="BV37" s="41"/>
      <c r="BW37" s="41"/>
      <c r="BX37" s="41"/>
      <c r="BY37" s="41"/>
      <c r="BZ37" s="41"/>
      <c r="CA37" s="36">
        <f t="shared" si="2"/>
        <v>0</v>
      </c>
      <c r="CB37" s="36">
        <f t="shared" si="3"/>
        <v>1.1499999999999999</v>
      </c>
      <c r="CC37" s="35"/>
      <c r="CD37" s="41"/>
      <c r="CE37" s="41"/>
      <c r="CF37" s="41"/>
      <c r="CG37" s="41"/>
      <c r="CH37" s="41"/>
      <c r="CI37" s="41">
        <v>0.6</v>
      </c>
      <c r="CJ37" s="36">
        <f t="shared" si="51"/>
        <v>0.6</v>
      </c>
      <c r="CK37" s="41"/>
      <c r="CL37" s="41"/>
      <c r="CM37" s="41"/>
      <c r="CN37" s="41"/>
      <c r="CO37" s="41"/>
      <c r="CP37" s="41"/>
      <c r="CQ37" s="36">
        <f t="shared" si="52"/>
        <v>0</v>
      </c>
      <c r="CR37" s="41">
        <v>0.05</v>
      </c>
      <c r="CS37" s="41"/>
      <c r="CT37" s="36">
        <f t="shared" si="4"/>
        <v>0.05</v>
      </c>
      <c r="CU37" s="41"/>
      <c r="CV37" s="41"/>
      <c r="CW37" s="41"/>
      <c r="CX37" s="41"/>
      <c r="CY37" s="41"/>
      <c r="CZ37" s="36">
        <f t="shared" si="47"/>
        <v>0</v>
      </c>
      <c r="DA37" s="36">
        <f t="shared" si="6"/>
        <v>0.65</v>
      </c>
      <c r="DB37" s="35"/>
      <c r="DC37" s="41"/>
      <c r="DD37" s="41"/>
      <c r="DE37" s="41"/>
      <c r="DF37" s="41"/>
      <c r="DG37" s="41"/>
      <c r="DH37" s="36">
        <f t="shared" si="48"/>
        <v>0</v>
      </c>
      <c r="DI37" s="41"/>
      <c r="DJ37" s="41"/>
      <c r="DK37" s="41"/>
      <c r="DL37" s="41"/>
      <c r="DM37" s="41"/>
      <c r="DN37" s="41"/>
      <c r="DO37" s="41"/>
      <c r="DP37" s="41"/>
      <c r="DQ37" s="41"/>
      <c r="DR37" s="41"/>
      <c r="DS37" s="41"/>
      <c r="DT37" s="41"/>
      <c r="DU37" s="36">
        <f t="shared" si="8"/>
        <v>0</v>
      </c>
      <c r="DV37" s="36">
        <f t="shared" si="11"/>
        <v>0</v>
      </c>
    </row>
    <row r="38" spans="2:126" x14ac:dyDescent="0.25">
      <c r="B38" s="182"/>
      <c r="C38" s="185" t="s">
        <v>34</v>
      </c>
      <c r="D38" s="86" t="s">
        <v>92</v>
      </c>
      <c r="E38" s="41"/>
      <c r="F38" s="41">
        <v>27</v>
      </c>
      <c r="G38" s="41">
        <v>13.61340648</v>
      </c>
      <c r="H38" s="41">
        <v>13.61340648</v>
      </c>
      <c r="I38" s="41">
        <v>13.61340648</v>
      </c>
      <c r="J38" s="41">
        <v>13.61340648</v>
      </c>
      <c r="K38" s="41"/>
      <c r="L38" s="41">
        <v>24.885000000000002</v>
      </c>
      <c r="M38" s="41">
        <v>24.885000000000002</v>
      </c>
      <c r="N38" s="41">
        <v>24.885000000000002</v>
      </c>
      <c r="O38" s="41">
        <v>18.885000000000002</v>
      </c>
      <c r="P38" s="36">
        <f t="shared" si="12"/>
        <v>174.99362591999997</v>
      </c>
      <c r="Q38" s="41"/>
      <c r="R38" s="41"/>
      <c r="S38" s="41"/>
      <c r="T38" s="36">
        <f t="shared" si="13"/>
        <v>0</v>
      </c>
      <c r="U38" s="41"/>
      <c r="V38" s="41"/>
      <c r="W38" s="41"/>
      <c r="X38" s="41">
        <v>9.6999999999999993</v>
      </c>
      <c r="Y38" s="41"/>
      <c r="Z38" s="36">
        <f t="shared" si="14"/>
        <v>9.6999999999999993</v>
      </c>
      <c r="AA38" s="36">
        <f t="shared" si="0"/>
        <v>184.69362591999996</v>
      </c>
      <c r="AB38" s="33"/>
      <c r="AC38" s="41">
        <v>20</v>
      </c>
      <c r="AD38" s="41">
        <v>11</v>
      </c>
      <c r="AE38" s="41">
        <v>25</v>
      </c>
      <c r="AF38" s="41">
        <v>32</v>
      </c>
      <c r="AG38" s="41">
        <v>32</v>
      </c>
      <c r="AH38" s="36">
        <f t="shared" si="15"/>
        <v>120</v>
      </c>
      <c r="AI38" s="41"/>
      <c r="AJ38" s="41"/>
      <c r="AK38" s="41"/>
      <c r="AL38" s="41"/>
      <c r="AM38" s="41"/>
      <c r="AN38" s="36">
        <f t="shared" si="16"/>
        <v>0</v>
      </c>
      <c r="AO38" s="41"/>
      <c r="AP38" s="41"/>
      <c r="AQ38" s="41"/>
      <c r="AR38" s="41"/>
      <c r="AS38" s="41"/>
      <c r="AT38" s="36">
        <f t="shared" si="17"/>
        <v>0</v>
      </c>
      <c r="AU38" s="41"/>
      <c r="AV38" s="41">
        <v>13.65</v>
      </c>
      <c r="AW38" s="41">
        <v>13.65</v>
      </c>
      <c r="AX38" s="41">
        <v>13.65</v>
      </c>
      <c r="AY38" s="41">
        <v>13.65</v>
      </c>
      <c r="AZ38" s="36">
        <f t="shared" si="18"/>
        <v>54.6</v>
      </c>
      <c r="BA38" s="36">
        <f t="shared" si="19"/>
        <v>174.6</v>
      </c>
      <c r="BB38" s="33"/>
      <c r="BC38" s="41">
        <v>35.9</v>
      </c>
      <c r="BD38" s="41">
        <v>35.9</v>
      </c>
      <c r="BE38" s="41">
        <v>35.9</v>
      </c>
      <c r="BF38" s="41">
        <v>35.9</v>
      </c>
      <c r="BG38" s="41">
        <v>35.9</v>
      </c>
      <c r="BH38" s="41"/>
      <c r="BI38" s="36">
        <f t="shared" si="20"/>
        <v>179.5</v>
      </c>
      <c r="BJ38" s="41">
        <v>1</v>
      </c>
      <c r="BK38" s="41">
        <v>1.5295999999999998</v>
      </c>
      <c r="BL38" s="41">
        <v>2.32864</v>
      </c>
      <c r="BM38" s="41">
        <v>2.7168000000000001</v>
      </c>
      <c r="BN38" s="41">
        <v>2.4249600000000009</v>
      </c>
      <c r="BO38" s="36">
        <f t="shared" si="1"/>
        <v>10.000000000000002</v>
      </c>
      <c r="BP38" s="41"/>
      <c r="BQ38" s="41"/>
      <c r="BR38" s="41"/>
      <c r="BS38" s="41"/>
      <c r="BT38" s="41"/>
      <c r="BU38" s="36">
        <f t="shared" si="21"/>
        <v>0</v>
      </c>
      <c r="BV38" s="41">
        <v>13.65</v>
      </c>
      <c r="BW38" s="41"/>
      <c r="BX38" s="41"/>
      <c r="BY38" s="41"/>
      <c r="BZ38" s="41"/>
      <c r="CA38" s="36">
        <f t="shared" si="2"/>
        <v>13.65</v>
      </c>
      <c r="CB38" s="36">
        <f t="shared" si="3"/>
        <v>203.15</v>
      </c>
      <c r="CC38" s="33"/>
      <c r="CD38" s="41">
        <v>10</v>
      </c>
      <c r="CE38" s="41">
        <v>10</v>
      </c>
      <c r="CF38" s="41">
        <v>10</v>
      </c>
      <c r="CG38" s="41">
        <v>10</v>
      </c>
      <c r="CH38" s="41">
        <v>10</v>
      </c>
      <c r="CI38" s="41"/>
      <c r="CJ38" s="36">
        <f t="shared" si="51"/>
        <v>50</v>
      </c>
      <c r="CK38" s="41">
        <v>5</v>
      </c>
      <c r="CL38" s="41">
        <v>5</v>
      </c>
      <c r="CM38" s="41">
        <v>5</v>
      </c>
      <c r="CN38" s="41">
        <v>5</v>
      </c>
      <c r="CO38" s="41">
        <v>5</v>
      </c>
      <c r="CP38" s="41"/>
      <c r="CQ38" s="36">
        <f t="shared" si="52"/>
        <v>25</v>
      </c>
      <c r="CR38" s="41">
        <v>5</v>
      </c>
      <c r="CS38" s="41"/>
      <c r="CT38" s="36">
        <f t="shared" si="4"/>
        <v>5</v>
      </c>
      <c r="CU38" s="41">
        <v>25</v>
      </c>
      <c r="CV38" s="41">
        <v>25</v>
      </c>
      <c r="CW38" s="41">
        <v>25</v>
      </c>
      <c r="CX38" s="41">
        <v>25</v>
      </c>
      <c r="CY38" s="41">
        <v>25</v>
      </c>
      <c r="CZ38" s="36">
        <f t="shared" si="47"/>
        <v>125</v>
      </c>
      <c r="DA38" s="36">
        <f t="shared" si="6"/>
        <v>205</v>
      </c>
      <c r="DB38" s="33"/>
      <c r="DC38" s="41"/>
      <c r="DD38" s="41"/>
      <c r="DE38" s="41"/>
      <c r="DF38" s="41"/>
      <c r="DG38" s="41"/>
      <c r="DH38" s="36">
        <f t="shared" si="48"/>
        <v>0</v>
      </c>
      <c r="DI38" s="41">
        <v>25</v>
      </c>
      <c r="DJ38" s="41">
        <v>25</v>
      </c>
      <c r="DK38" s="41">
        <v>25</v>
      </c>
      <c r="DL38" s="41">
        <v>25</v>
      </c>
      <c r="DM38" s="41">
        <v>25</v>
      </c>
      <c r="DN38" s="41"/>
      <c r="DO38" s="41"/>
      <c r="DP38" s="41"/>
      <c r="DQ38" s="41"/>
      <c r="DR38" s="41"/>
      <c r="DS38" s="41"/>
      <c r="DT38" s="41"/>
      <c r="DU38" s="36">
        <f t="shared" si="8"/>
        <v>125</v>
      </c>
      <c r="DV38" s="36">
        <f t="shared" si="11"/>
        <v>125</v>
      </c>
    </row>
    <row r="39" spans="2:126" x14ac:dyDescent="0.25">
      <c r="B39" s="182"/>
      <c r="C39" s="186"/>
      <c r="D39" s="86" t="s">
        <v>89</v>
      </c>
      <c r="E39" s="41"/>
      <c r="F39" s="41"/>
      <c r="G39" s="41"/>
      <c r="H39" s="41"/>
      <c r="I39" s="41"/>
      <c r="J39" s="41"/>
      <c r="K39" s="41"/>
      <c r="L39" s="41"/>
      <c r="M39" s="41"/>
      <c r="N39" s="41"/>
      <c r="O39" s="41"/>
      <c r="P39" s="36">
        <f>SUM(E39:O39)</f>
        <v>0</v>
      </c>
      <c r="Q39" s="41"/>
      <c r="R39" s="41"/>
      <c r="S39" s="41"/>
      <c r="T39" s="36">
        <f>SUM(Q39:S39)</f>
        <v>0</v>
      </c>
      <c r="U39" s="41"/>
      <c r="V39" s="41"/>
      <c r="W39" s="41"/>
      <c r="X39" s="41"/>
      <c r="Y39" s="41"/>
      <c r="Z39" s="36">
        <f>SUM(U39:Y39)</f>
        <v>0</v>
      </c>
      <c r="AA39" s="36">
        <f t="shared" si="0"/>
        <v>0</v>
      </c>
      <c r="AB39" s="35"/>
      <c r="AC39" s="41"/>
      <c r="AD39" s="41"/>
      <c r="AE39" s="41"/>
      <c r="AF39" s="41"/>
      <c r="AG39" s="41"/>
      <c r="AH39" s="36">
        <f>SUM(AC39:AG39)</f>
        <v>0</v>
      </c>
      <c r="AI39" s="41"/>
      <c r="AJ39" s="41"/>
      <c r="AK39" s="41"/>
      <c r="AL39" s="41"/>
      <c r="AM39" s="41"/>
      <c r="AN39" s="36">
        <f>SUM(AI39:AM39)</f>
        <v>0</v>
      </c>
      <c r="AO39" s="41"/>
      <c r="AP39" s="41"/>
      <c r="AQ39" s="41"/>
      <c r="AR39" s="41"/>
      <c r="AS39" s="41"/>
      <c r="AT39" s="36">
        <f>SUM(AO39:AS39)</f>
        <v>0</v>
      </c>
      <c r="AU39" s="41"/>
      <c r="AV39" s="41"/>
      <c r="AW39" s="41"/>
      <c r="AX39" s="41"/>
      <c r="AY39" s="41"/>
      <c r="AZ39" s="36">
        <f>SUM(AU39:AY39)</f>
        <v>0</v>
      </c>
      <c r="BA39" s="36">
        <f>SUM(AH39,AN39,AT39,AZ39)</f>
        <v>0</v>
      </c>
      <c r="BB39" s="35"/>
      <c r="BC39" s="41"/>
      <c r="BD39" s="41"/>
      <c r="BE39" s="41"/>
      <c r="BF39" s="41"/>
      <c r="BG39" s="41"/>
      <c r="BH39" s="41"/>
      <c r="BI39" s="36">
        <f>SUM(BC39:BH39)</f>
        <v>0</v>
      </c>
      <c r="BJ39" s="41"/>
      <c r="BK39" s="41"/>
      <c r="BL39" s="41"/>
      <c r="BM39" s="41"/>
      <c r="BN39" s="41"/>
      <c r="BO39" s="36">
        <f t="shared" si="1"/>
        <v>0</v>
      </c>
      <c r="BP39" s="41"/>
      <c r="BQ39" s="41"/>
      <c r="BR39" s="41"/>
      <c r="BS39" s="41"/>
      <c r="BT39" s="41"/>
      <c r="BU39" s="36">
        <f>SUM(BP39:BT39)</f>
        <v>0</v>
      </c>
      <c r="BV39" s="41"/>
      <c r="BW39" s="41">
        <v>16.416646010000001</v>
      </c>
      <c r="BX39" s="41">
        <v>16.416646010000001</v>
      </c>
      <c r="BY39" s="41">
        <v>16.416646</v>
      </c>
      <c r="BZ39" s="41">
        <v>16.666668000000001</v>
      </c>
      <c r="CA39" s="36">
        <f>SUM(BV39:BZ39)</f>
        <v>65.916606020000003</v>
      </c>
      <c r="CB39" s="36">
        <f t="shared" si="3"/>
        <v>65.916606020000003</v>
      </c>
      <c r="CC39" s="35"/>
      <c r="CD39" s="41"/>
      <c r="CE39" s="41"/>
      <c r="CF39" s="41"/>
      <c r="CG39" s="41"/>
      <c r="CH39" s="41"/>
      <c r="CI39" s="41"/>
      <c r="CJ39" s="36">
        <f>SUM(CD39:CI39)</f>
        <v>0</v>
      </c>
      <c r="CK39" s="41"/>
      <c r="CL39" s="41"/>
      <c r="CM39" s="41"/>
      <c r="CN39" s="41"/>
      <c r="CO39" s="41"/>
      <c r="CP39" s="41"/>
      <c r="CQ39" s="36">
        <f>SUM(CK39:CP39)</f>
        <v>0</v>
      </c>
      <c r="CR39" s="41"/>
      <c r="CS39" s="41"/>
      <c r="CT39" s="36">
        <f t="shared" si="4"/>
        <v>0</v>
      </c>
      <c r="CU39" s="41"/>
      <c r="CV39" s="41"/>
      <c r="CW39" s="41"/>
      <c r="CX39" s="41"/>
      <c r="CY39" s="41"/>
      <c r="CZ39" s="36">
        <f>SUM(CU39:CY39)</f>
        <v>0</v>
      </c>
      <c r="DA39" s="36">
        <f t="shared" si="6"/>
        <v>0</v>
      </c>
      <c r="DB39" s="35"/>
      <c r="DC39" s="41"/>
      <c r="DD39" s="41"/>
      <c r="DE39" s="41"/>
      <c r="DF39" s="41"/>
      <c r="DG39" s="41"/>
      <c r="DH39" s="36">
        <f>SUM(DC39:DG39)</f>
        <v>0</v>
      </c>
      <c r="DI39" s="41"/>
      <c r="DJ39" s="41"/>
      <c r="DK39" s="41"/>
      <c r="DL39" s="41"/>
      <c r="DM39" s="41"/>
      <c r="DN39" s="41"/>
      <c r="DO39" s="41"/>
      <c r="DP39" s="41"/>
      <c r="DQ39" s="41"/>
      <c r="DR39" s="41"/>
      <c r="DS39" s="41"/>
      <c r="DT39" s="41"/>
      <c r="DU39" s="36">
        <f t="shared" si="8"/>
        <v>0</v>
      </c>
      <c r="DV39" s="36">
        <f t="shared" si="11"/>
        <v>0</v>
      </c>
    </row>
    <row r="40" spans="2:126" x14ac:dyDescent="0.25">
      <c r="B40" s="138"/>
      <c r="C40" s="15" t="s">
        <v>137</v>
      </c>
      <c r="D40" s="86" t="s">
        <v>143</v>
      </c>
      <c r="E40" s="41"/>
      <c r="F40" s="41"/>
      <c r="G40" s="41"/>
      <c r="H40" s="41"/>
      <c r="I40" s="41"/>
      <c r="J40" s="41"/>
      <c r="K40" s="41"/>
      <c r="L40" s="41"/>
      <c r="M40" s="41"/>
      <c r="N40" s="41"/>
      <c r="O40" s="41"/>
      <c r="P40" s="36">
        <f>SUM(E40:O40)</f>
        <v>0</v>
      </c>
      <c r="Q40" s="41"/>
      <c r="R40" s="41"/>
      <c r="S40" s="41"/>
      <c r="T40" s="36">
        <f>SUM(Q40:S40)</f>
        <v>0</v>
      </c>
      <c r="U40" s="41"/>
      <c r="V40" s="41"/>
      <c r="W40" s="41"/>
      <c r="X40" s="41"/>
      <c r="Y40" s="41"/>
      <c r="Z40" s="36">
        <f>SUM(U40:Y40)</f>
        <v>0</v>
      </c>
      <c r="AA40" s="36">
        <f t="shared" si="0"/>
        <v>0</v>
      </c>
      <c r="AB40" s="35"/>
      <c r="AC40" s="41"/>
      <c r="AD40" s="41"/>
      <c r="AE40" s="41"/>
      <c r="AF40" s="41"/>
      <c r="AG40" s="41"/>
      <c r="AH40" s="36">
        <f>SUM(AC40:AG40)</f>
        <v>0</v>
      </c>
      <c r="AI40" s="41"/>
      <c r="AJ40" s="41"/>
      <c r="AK40" s="41"/>
      <c r="AL40" s="41"/>
      <c r="AM40" s="41"/>
      <c r="AN40" s="36">
        <f>SUM(AI40:AM40)</f>
        <v>0</v>
      </c>
      <c r="AO40" s="41"/>
      <c r="AP40" s="41"/>
      <c r="AQ40" s="41"/>
      <c r="AR40" s="41"/>
      <c r="AS40" s="41"/>
      <c r="AT40" s="36">
        <f>SUM(AO40:AS40)</f>
        <v>0</v>
      </c>
      <c r="AU40" s="41"/>
      <c r="AV40" s="41"/>
      <c r="AW40" s="41"/>
      <c r="AX40" s="41"/>
      <c r="AY40" s="41"/>
      <c r="AZ40" s="36">
        <f>SUM(AU40:AY40)</f>
        <v>0</v>
      </c>
      <c r="BA40" s="36">
        <f t="shared" ref="BA40:BA41" si="53">SUM(AH40,AN40,AT40,AZ40)</f>
        <v>0</v>
      </c>
      <c r="BB40" s="35"/>
      <c r="BC40" s="41"/>
      <c r="BD40" s="41"/>
      <c r="BE40" s="41"/>
      <c r="BF40" s="41"/>
      <c r="BG40" s="41"/>
      <c r="BH40" s="41"/>
      <c r="BI40" s="36">
        <f>SUM(BC40:BH40)</f>
        <v>0</v>
      </c>
      <c r="BJ40" s="41"/>
      <c r="BK40" s="41"/>
      <c r="BL40" s="41"/>
      <c r="BM40" s="41"/>
      <c r="BN40" s="41"/>
      <c r="BO40" s="36">
        <f t="shared" si="1"/>
        <v>0</v>
      </c>
      <c r="BP40" s="41"/>
      <c r="BQ40" s="41"/>
      <c r="BR40" s="41"/>
      <c r="BS40" s="41"/>
      <c r="BT40" s="41"/>
      <c r="BU40" s="36">
        <f>SUM(BP40:BT40)</f>
        <v>0</v>
      </c>
      <c r="BV40" s="41"/>
      <c r="BW40" s="41"/>
      <c r="BX40" s="41"/>
      <c r="BY40" s="41"/>
      <c r="BZ40" s="41"/>
      <c r="CA40" s="36">
        <f t="shared" ref="CA40:CA41" si="54">SUM(BV40:BZ40)</f>
        <v>0</v>
      </c>
      <c r="CB40" s="36">
        <f t="shared" si="3"/>
        <v>0</v>
      </c>
      <c r="CC40" s="35"/>
      <c r="CD40" s="41"/>
      <c r="CE40" s="41"/>
      <c r="CF40" s="41"/>
      <c r="CG40" s="41"/>
      <c r="CH40" s="41"/>
      <c r="CI40" s="41"/>
      <c r="CJ40" s="36">
        <f>SUM(CD40:CI40)</f>
        <v>0</v>
      </c>
      <c r="CK40" s="41"/>
      <c r="CL40" s="41"/>
      <c r="CM40" s="41"/>
      <c r="CN40" s="41"/>
      <c r="CO40" s="41"/>
      <c r="CP40" s="41"/>
      <c r="CQ40" s="36">
        <f>SUM(CK40:CP40)</f>
        <v>0</v>
      </c>
      <c r="CR40" s="41">
        <v>7</v>
      </c>
      <c r="CS40" s="41"/>
      <c r="CT40" s="36">
        <f t="shared" si="4"/>
        <v>7</v>
      </c>
      <c r="CU40" s="41"/>
      <c r="CV40" s="41"/>
      <c r="CW40" s="41"/>
      <c r="CX40" s="41"/>
      <c r="CY40" s="41"/>
      <c r="CZ40" s="36">
        <f t="shared" ref="CZ40:CZ41" si="55">SUM(CU40:CY40)</f>
        <v>0</v>
      </c>
      <c r="DA40" s="36">
        <f t="shared" si="6"/>
        <v>7</v>
      </c>
      <c r="DB40" s="35"/>
      <c r="DC40" s="41"/>
      <c r="DD40" s="41"/>
      <c r="DE40" s="41"/>
      <c r="DF40" s="41"/>
      <c r="DG40" s="41"/>
      <c r="DH40" s="36">
        <f t="shared" ref="DH40:DH56" si="56">SUM(DC40:DG40)</f>
        <v>0</v>
      </c>
      <c r="DI40" s="41"/>
      <c r="DJ40" s="41"/>
      <c r="DK40" s="41"/>
      <c r="DL40" s="41"/>
      <c r="DM40" s="41"/>
      <c r="DN40" s="41"/>
      <c r="DO40" s="41"/>
      <c r="DP40" s="41"/>
      <c r="DQ40" s="41"/>
      <c r="DR40" s="41"/>
      <c r="DS40" s="41"/>
      <c r="DT40" s="41"/>
      <c r="DU40" s="36">
        <f t="shared" si="8"/>
        <v>0</v>
      </c>
      <c r="DV40" s="36">
        <f t="shared" si="11"/>
        <v>0</v>
      </c>
    </row>
    <row r="41" spans="2:126" x14ac:dyDescent="0.25">
      <c r="B41" s="150"/>
      <c r="C41" s="15" t="s">
        <v>169</v>
      </c>
      <c r="D41" s="86" t="s">
        <v>89</v>
      </c>
      <c r="E41" s="41"/>
      <c r="F41" s="41"/>
      <c r="G41" s="41"/>
      <c r="H41" s="41"/>
      <c r="I41" s="41"/>
      <c r="J41" s="41"/>
      <c r="K41" s="41"/>
      <c r="L41" s="41"/>
      <c r="M41" s="41"/>
      <c r="N41" s="41"/>
      <c r="O41" s="41"/>
      <c r="P41" s="36">
        <f>SUM(E41:O41)</f>
        <v>0</v>
      </c>
      <c r="Q41" s="41"/>
      <c r="R41" s="41"/>
      <c r="S41" s="41"/>
      <c r="T41" s="36">
        <f>SUM(Q41:S41)</f>
        <v>0</v>
      </c>
      <c r="U41" s="41"/>
      <c r="V41" s="41"/>
      <c r="W41" s="41"/>
      <c r="X41" s="41"/>
      <c r="Y41" s="41"/>
      <c r="Z41" s="36">
        <f>SUM(U41:Y41)</f>
        <v>0</v>
      </c>
      <c r="AA41" s="36">
        <f t="shared" ref="AA41" si="57">SUM(P41,T41,Z41)</f>
        <v>0</v>
      </c>
      <c r="AB41" s="35"/>
      <c r="AC41" s="41"/>
      <c r="AD41" s="41"/>
      <c r="AE41" s="41"/>
      <c r="AF41" s="41"/>
      <c r="AG41" s="41"/>
      <c r="AH41" s="36">
        <f>SUM(AC41:AG41)</f>
        <v>0</v>
      </c>
      <c r="AI41" s="41"/>
      <c r="AJ41" s="41"/>
      <c r="AK41" s="41"/>
      <c r="AL41" s="41"/>
      <c r="AM41" s="41"/>
      <c r="AN41" s="36">
        <f>SUM(AI41:AM41)</f>
        <v>0</v>
      </c>
      <c r="AO41" s="41"/>
      <c r="AP41" s="41"/>
      <c r="AQ41" s="41"/>
      <c r="AR41" s="41"/>
      <c r="AS41" s="41"/>
      <c r="AT41" s="36">
        <f>SUM(AO41:AS41)</f>
        <v>0</v>
      </c>
      <c r="AU41" s="41"/>
      <c r="AV41" s="41"/>
      <c r="AW41" s="41"/>
      <c r="AX41" s="41"/>
      <c r="AY41" s="41"/>
      <c r="AZ41" s="36">
        <f>SUM(AU41:AY41)</f>
        <v>0</v>
      </c>
      <c r="BA41" s="36">
        <f t="shared" si="53"/>
        <v>0</v>
      </c>
      <c r="BB41" s="35"/>
      <c r="BC41" s="41"/>
      <c r="BD41" s="41"/>
      <c r="BE41" s="41"/>
      <c r="BF41" s="41"/>
      <c r="BG41" s="41"/>
      <c r="BH41" s="41"/>
      <c r="BI41" s="36">
        <f>SUM(BC41:BH41)</f>
        <v>0</v>
      </c>
      <c r="BJ41" s="41"/>
      <c r="BK41" s="41"/>
      <c r="BL41" s="41"/>
      <c r="BM41" s="41"/>
      <c r="BN41" s="41"/>
      <c r="BO41" s="36">
        <f t="shared" ref="BO41" si="58">SUM(BJ41:BN41)</f>
        <v>0</v>
      </c>
      <c r="BP41" s="41"/>
      <c r="BQ41" s="41"/>
      <c r="BR41" s="41"/>
      <c r="BS41" s="41"/>
      <c r="BT41" s="41"/>
      <c r="BU41" s="36">
        <f>SUM(BP41:BT41)</f>
        <v>0</v>
      </c>
      <c r="BV41" s="41"/>
      <c r="BW41" s="41"/>
      <c r="BX41" s="41"/>
      <c r="BY41" s="41"/>
      <c r="BZ41" s="41"/>
      <c r="CA41" s="36">
        <f t="shared" si="54"/>
        <v>0</v>
      </c>
      <c r="CB41" s="36">
        <f t="shared" ref="CB41" si="59">SUM(BI41,BO41,BU41,CA41)</f>
        <v>0</v>
      </c>
      <c r="CC41" s="35"/>
      <c r="CD41" s="41"/>
      <c r="CE41" s="41"/>
      <c r="CF41" s="41"/>
      <c r="CG41" s="41"/>
      <c r="CH41" s="41"/>
      <c r="CI41" s="41">
        <v>1</v>
      </c>
      <c r="CJ41" s="36">
        <f>SUM(CD41:CI41)</f>
        <v>1</v>
      </c>
      <c r="CK41" s="41"/>
      <c r="CL41" s="41"/>
      <c r="CM41" s="41"/>
      <c r="CN41" s="41"/>
      <c r="CO41" s="41"/>
      <c r="CP41" s="41"/>
      <c r="CQ41" s="36">
        <f>SUM(CK41:CP41)</f>
        <v>0</v>
      </c>
      <c r="CR41" s="41"/>
      <c r="CS41" s="41"/>
      <c r="CT41" s="36">
        <f t="shared" ref="CT41" si="60">SUM(CR41:CS41)</f>
        <v>0</v>
      </c>
      <c r="CU41" s="41"/>
      <c r="CV41" s="41"/>
      <c r="CW41" s="41"/>
      <c r="CX41" s="41"/>
      <c r="CY41" s="41"/>
      <c r="CZ41" s="36">
        <f t="shared" si="55"/>
        <v>0</v>
      </c>
      <c r="DA41" s="36">
        <f t="shared" ref="DA41" si="61">SUM(CJ41,CQ41,CT41,CZ41)</f>
        <v>1</v>
      </c>
      <c r="DB41" s="35"/>
      <c r="DC41" s="41"/>
      <c r="DD41" s="41"/>
      <c r="DE41" s="41"/>
      <c r="DF41" s="41"/>
      <c r="DG41" s="41"/>
      <c r="DH41" s="36">
        <f t="shared" ref="DH41" si="62">SUM(DC41:DG41)</f>
        <v>0</v>
      </c>
      <c r="DI41" s="41"/>
      <c r="DJ41" s="41"/>
      <c r="DK41" s="41"/>
      <c r="DL41" s="41"/>
      <c r="DM41" s="41"/>
      <c r="DN41" s="41"/>
      <c r="DO41" s="41"/>
      <c r="DP41" s="41"/>
      <c r="DQ41" s="41"/>
      <c r="DR41" s="41"/>
      <c r="DS41" s="41"/>
      <c r="DT41" s="41"/>
      <c r="DU41" s="36">
        <f t="shared" ref="DU41" si="63">SUM(DI41:DT41)</f>
        <v>0</v>
      </c>
      <c r="DV41" s="36">
        <f t="shared" ref="DV41" si="64">SUM(DH41,DU41)</f>
        <v>0</v>
      </c>
    </row>
    <row r="42" spans="2:126" ht="17.25" customHeight="1" x14ac:dyDescent="0.25">
      <c r="B42" s="182">
        <v>7</v>
      </c>
      <c r="C42" s="185" t="s">
        <v>35</v>
      </c>
      <c r="D42" s="86" t="s">
        <v>93</v>
      </c>
      <c r="E42" s="41"/>
      <c r="F42" s="41">
        <v>160</v>
      </c>
      <c r="G42" s="41">
        <v>160</v>
      </c>
      <c r="H42" s="41">
        <v>155</v>
      </c>
      <c r="I42" s="41">
        <v>270</v>
      </c>
      <c r="J42" s="41">
        <v>270</v>
      </c>
      <c r="K42" s="41">
        <v>400.5</v>
      </c>
      <c r="L42" s="41">
        <v>468.25577600000003</v>
      </c>
      <c r="M42" s="41">
        <v>472.01185600000002</v>
      </c>
      <c r="N42" s="41">
        <v>462.56401399999999</v>
      </c>
      <c r="O42" s="41">
        <v>490.61251500000003</v>
      </c>
      <c r="P42" s="36">
        <f t="shared" si="12"/>
        <v>3308.9441610000003</v>
      </c>
      <c r="Q42" s="41"/>
      <c r="R42" s="41"/>
      <c r="S42" s="41"/>
      <c r="T42" s="36">
        <f t="shared" si="13"/>
        <v>0</v>
      </c>
      <c r="U42" s="41"/>
      <c r="V42" s="41"/>
      <c r="W42" s="41"/>
      <c r="X42" s="41"/>
      <c r="Y42" s="41">
        <v>97</v>
      </c>
      <c r="Z42" s="36">
        <f t="shared" si="14"/>
        <v>97</v>
      </c>
      <c r="AA42" s="36">
        <f t="shared" si="0"/>
        <v>3405.9441610000003</v>
      </c>
      <c r="AB42" s="33"/>
      <c r="AC42" s="41">
        <v>428.6</v>
      </c>
      <c r="AD42" s="41">
        <v>606.21799999999996</v>
      </c>
      <c r="AE42" s="41">
        <v>747.12824699999999</v>
      </c>
      <c r="AF42" s="41">
        <v>896.59999999999991</v>
      </c>
      <c r="AG42" s="41">
        <v>1000</v>
      </c>
      <c r="AH42" s="36">
        <f t="shared" si="15"/>
        <v>3678.5462469999998</v>
      </c>
      <c r="AI42" s="41"/>
      <c r="AJ42" s="41"/>
      <c r="AK42" s="41"/>
      <c r="AL42" s="41"/>
      <c r="AM42" s="41"/>
      <c r="AN42" s="36">
        <f t="shared" si="16"/>
        <v>0</v>
      </c>
      <c r="AO42" s="41"/>
      <c r="AP42" s="41"/>
      <c r="AQ42" s="41"/>
      <c r="AR42" s="41"/>
      <c r="AS42" s="41"/>
      <c r="AT42" s="36">
        <f t="shared" si="17"/>
        <v>0</v>
      </c>
      <c r="AU42" s="41">
        <v>48.5</v>
      </c>
      <c r="AV42" s="41">
        <v>145.5</v>
      </c>
      <c r="AW42" s="41">
        <v>146.25</v>
      </c>
      <c r="AX42" s="41">
        <v>146.25</v>
      </c>
      <c r="AY42" s="41">
        <v>146.25</v>
      </c>
      <c r="AZ42" s="36">
        <f t="shared" si="18"/>
        <v>632.75</v>
      </c>
      <c r="BA42" s="36">
        <f t="shared" si="19"/>
        <v>4311.2962470000002</v>
      </c>
      <c r="BB42" s="33"/>
      <c r="BC42" s="41">
        <v>1158</v>
      </c>
      <c r="BD42" s="41">
        <v>1317.2749999999999</v>
      </c>
      <c r="BE42" s="41">
        <v>1131</v>
      </c>
      <c r="BF42" s="41">
        <v>1100</v>
      </c>
      <c r="BG42" s="41">
        <v>1543.7250000000001</v>
      </c>
      <c r="BH42" s="41"/>
      <c r="BI42" s="36">
        <f t="shared" si="20"/>
        <v>6250</v>
      </c>
      <c r="BJ42" s="41"/>
      <c r="BK42" s="41"/>
      <c r="BL42" s="41"/>
      <c r="BM42" s="41"/>
      <c r="BN42" s="41"/>
      <c r="BO42" s="36">
        <f t="shared" si="1"/>
        <v>0</v>
      </c>
      <c r="BP42" s="41"/>
      <c r="BQ42" s="41"/>
      <c r="BR42" s="41"/>
      <c r="BS42" s="41"/>
      <c r="BT42" s="41"/>
      <c r="BU42" s="36">
        <f t="shared" si="21"/>
        <v>0</v>
      </c>
      <c r="BV42" s="41">
        <v>146.25</v>
      </c>
      <c r="BW42" s="41">
        <v>147.75</v>
      </c>
      <c r="BX42" s="41">
        <v>147.75</v>
      </c>
      <c r="BY42" s="41">
        <v>147.75</v>
      </c>
      <c r="BZ42" s="41">
        <v>147.75</v>
      </c>
      <c r="CA42" s="36">
        <f t="shared" si="2"/>
        <v>737.25</v>
      </c>
      <c r="CB42" s="36">
        <f t="shared" si="3"/>
        <v>6987.25</v>
      </c>
      <c r="CC42" s="33"/>
      <c r="CD42" s="41">
        <v>1210</v>
      </c>
      <c r="CE42" s="41">
        <v>1210</v>
      </c>
      <c r="CF42" s="41">
        <v>1210</v>
      </c>
      <c r="CG42" s="41">
        <v>1210</v>
      </c>
      <c r="CH42" s="41">
        <v>1210</v>
      </c>
      <c r="CI42" s="41"/>
      <c r="CJ42" s="36">
        <f t="shared" ref="CJ42" si="65">SUM(CD42:CI42)</f>
        <v>6050</v>
      </c>
      <c r="CK42" s="41">
        <v>40</v>
      </c>
      <c r="CL42" s="41">
        <v>40</v>
      </c>
      <c r="CM42" s="41">
        <v>40</v>
      </c>
      <c r="CN42" s="41">
        <v>40</v>
      </c>
      <c r="CO42" s="41">
        <v>40</v>
      </c>
      <c r="CP42" s="41"/>
      <c r="CQ42" s="36">
        <f t="shared" ref="CQ42" si="66">SUM(CK42:CP42)</f>
        <v>200</v>
      </c>
      <c r="CR42" s="41">
        <v>164</v>
      </c>
      <c r="CS42" s="41"/>
      <c r="CT42" s="36">
        <f t="shared" si="4"/>
        <v>164</v>
      </c>
      <c r="CU42" s="41">
        <v>720</v>
      </c>
      <c r="CV42" s="41">
        <v>720</v>
      </c>
      <c r="CW42" s="41">
        <v>720</v>
      </c>
      <c r="CX42" s="41">
        <v>720</v>
      </c>
      <c r="CY42" s="41">
        <v>720</v>
      </c>
      <c r="CZ42" s="36">
        <f t="shared" ref="CZ42:CZ56" si="67">SUM(CU42:CY42)</f>
        <v>3600</v>
      </c>
      <c r="DA42" s="36">
        <f t="shared" si="6"/>
        <v>10014</v>
      </c>
      <c r="DB42" s="33"/>
      <c r="DC42" s="41"/>
      <c r="DD42" s="41"/>
      <c r="DE42" s="41"/>
      <c r="DF42" s="41"/>
      <c r="DG42" s="41"/>
      <c r="DH42" s="36">
        <f t="shared" si="56"/>
        <v>0</v>
      </c>
      <c r="DI42" s="41">
        <v>600</v>
      </c>
      <c r="DJ42" s="41">
        <v>600</v>
      </c>
      <c r="DK42" s="41">
        <v>600</v>
      </c>
      <c r="DL42" s="41">
        <v>600</v>
      </c>
      <c r="DM42" s="41">
        <v>600</v>
      </c>
      <c r="DN42" s="41"/>
      <c r="DO42" s="41"/>
      <c r="DP42" s="41"/>
      <c r="DQ42" s="41"/>
      <c r="DR42" s="41"/>
      <c r="DS42" s="41"/>
      <c r="DT42" s="41"/>
      <c r="DU42" s="36">
        <f t="shared" si="8"/>
        <v>3000</v>
      </c>
      <c r="DV42" s="36">
        <f t="shared" si="11"/>
        <v>3000</v>
      </c>
    </row>
    <row r="43" spans="2:126" ht="17.25" customHeight="1" x14ac:dyDescent="0.25">
      <c r="B43" s="182"/>
      <c r="C43" s="186"/>
      <c r="D43" s="86" t="s">
        <v>89</v>
      </c>
      <c r="E43" s="41"/>
      <c r="F43" s="41"/>
      <c r="G43" s="41"/>
      <c r="H43" s="41"/>
      <c r="I43" s="41"/>
      <c r="J43" s="41"/>
      <c r="K43" s="41"/>
      <c r="L43" s="41"/>
      <c r="M43" s="41"/>
      <c r="N43" s="41"/>
      <c r="O43" s="41"/>
      <c r="P43" s="36">
        <f>SUM(E43:O43)</f>
        <v>0</v>
      </c>
      <c r="Q43" s="41"/>
      <c r="R43" s="41"/>
      <c r="S43" s="41">
        <v>2.0816750000000002</v>
      </c>
      <c r="T43" s="36">
        <f>SUM(Q43:S43)</f>
        <v>2.0816750000000002</v>
      </c>
      <c r="U43" s="41">
        <v>5.1840000000000002</v>
      </c>
      <c r="V43" s="41">
        <v>5.1840000000000002</v>
      </c>
      <c r="W43" s="41">
        <v>5.1840000000000002</v>
      </c>
      <c r="X43" s="41">
        <v>5.2379800000000003</v>
      </c>
      <c r="Y43" s="41">
        <v>5.2379769999999999</v>
      </c>
      <c r="Z43" s="36">
        <f>SUM(U43:Y43)</f>
        <v>26.027957000000001</v>
      </c>
      <c r="AA43" s="36">
        <f t="shared" si="0"/>
        <v>28.109632000000001</v>
      </c>
      <c r="AB43" s="33"/>
      <c r="AC43" s="41"/>
      <c r="AD43" s="41"/>
      <c r="AE43" s="41"/>
      <c r="AF43" s="41"/>
      <c r="AG43" s="41"/>
      <c r="AH43" s="36">
        <f>SUM(AC43:AG43)</f>
        <v>0</v>
      </c>
      <c r="AI43" s="41"/>
      <c r="AJ43" s="41"/>
      <c r="AK43" s="41"/>
      <c r="AL43" s="41"/>
      <c r="AM43" s="41"/>
      <c r="AN43" s="36">
        <f>SUM(AI43:AM43)</f>
        <v>0</v>
      </c>
      <c r="AO43" s="41">
        <v>25</v>
      </c>
      <c r="AP43" s="41">
        <v>15</v>
      </c>
      <c r="AQ43" s="41">
        <v>1.6683250000000003</v>
      </c>
      <c r="AR43" s="41">
        <v>0</v>
      </c>
      <c r="AS43" s="41">
        <v>0</v>
      </c>
      <c r="AT43" s="36">
        <f>SUM(AO43:AS43)</f>
        <v>41.668325000000003</v>
      </c>
      <c r="AU43" s="41"/>
      <c r="AV43" s="41"/>
      <c r="AW43" s="41"/>
      <c r="AX43" s="41"/>
      <c r="AY43" s="41"/>
      <c r="AZ43" s="36">
        <f>SUM(AU43:AY43)</f>
        <v>0</v>
      </c>
      <c r="BA43" s="36">
        <f>SUM(AH43,AN43,AT43,AZ43)</f>
        <v>41.668325000000003</v>
      </c>
      <c r="BB43" s="33"/>
      <c r="BC43" s="41"/>
      <c r="BD43" s="41"/>
      <c r="BE43" s="41"/>
      <c r="BF43" s="41"/>
      <c r="BG43" s="41"/>
      <c r="BH43" s="41"/>
      <c r="BI43" s="36">
        <f>SUM(BC43:BH43)</f>
        <v>0</v>
      </c>
      <c r="BJ43" s="41"/>
      <c r="BK43" s="41"/>
      <c r="BL43" s="41"/>
      <c r="BM43" s="41"/>
      <c r="BN43" s="41"/>
      <c r="BO43" s="36">
        <f t="shared" si="1"/>
        <v>0</v>
      </c>
      <c r="BP43" s="41">
        <v>0</v>
      </c>
      <c r="BQ43" s="41">
        <v>0</v>
      </c>
      <c r="BR43" s="41">
        <v>0</v>
      </c>
      <c r="BS43" s="41">
        <v>0</v>
      </c>
      <c r="BT43" s="41">
        <v>0</v>
      </c>
      <c r="BU43" s="36">
        <f>SUM(BP43:BT43)</f>
        <v>0</v>
      </c>
      <c r="BV43" s="41"/>
      <c r="BW43" s="41"/>
      <c r="BX43" s="41"/>
      <c r="BY43" s="41"/>
      <c r="BZ43" s="41"/>
      <c r="CA43" s="36">
        <f t="shared" si="2"/>
        <v>0</v>
      </c>
      <c r="CB43" s="36">
        <f t="shared" si="3"/>
        <v>0</v>
      </c>
      <c r="CC43" s="33"/>
      <c r="CD43" s="41"/>
      <c r="CE43" s="41"/>
      <c r="CF43" s="41"/>
      <c r="CG43" s="41"/>
      <c r="CH43" s="41"/>
      <c r="CI43" s="41"/>
      <c r="CJ43" s="36">
        <f>SUM(CD43:CI43)</f>
        <v>0</v>
      </c>
      <c r="CK43" s="41"/>
      <c r="CL43" s="41"/>
      <c r="CM43" s="41"/>
      <c r="CN43" s="41"/>
      <c r="CO43" s="41"/>
      <c r="CP43" s="41"/>
      <c r="CQ43" s="36">
        <f>SUM(CK43:CP43)</f>
        <v>0</v>
      </c>
      <c r="CR43" s="41">
        <v>6.2500000000000098</v>
      </c>
      <c r="CS43" s="41"/>
      <c r="CT43" s="36">
        <f t="shared" si="4"/>
        <v>6.2500000000000098</v>
      </c>
      <c r="CU43" s="41"/>
      <c r="CV43" s="41"/>
      <c r="CW43" s="41"/>
      <c r="CX43" s="41"/>
      <c r="CY43" s="41"/>
      <c r="CZ43" s="36">
        <f t="shared" si="67"/>
        <v>0</v>
      </c>
      <c r="DA43" s="36">
        <f t="shared" si="6"/>
        <v>6.2500000000000098</v>
      </c>
      <c r="DB43" s="33"/>
      <c r="DC43" s="41"/>
      <c r="DD43" s="41"/>
      <c r="DE43" s="41"/>
      <c r="DF43" s="41"/>
      <c r="DG43" s="41"/>
      <c r="DH43" s="36">
        <f t="shared" si="56"/>
        <v>0</v>
      </c>
      <c r="DI43" s="41"/>
      <c r="DJ43" s="41"/>
      <c r="DK43" s="41"/>
      <c r="DL43" s="41"/>
      <c r="DM43" s="41"/>
      <c r="DN43" s="41"/>
      <c r="DO43" s="41"/>
      <c r="DP43" s="41"/>
      <c r="DQ43" s="41"/>
      <c r="DR43" s="41"/>
      <c r="DS43" s="41"/>
      <c r="DT43" s="41"/>
      <c r="DU43" s="36">
        <f t="shared" si="8"/>
        <v>0</v>
      </c>
      <c r="DV43" s="36">
        <f t="shared" si="11"/>
        <v>0</v>
      </c>
    </row>
    <row r="44" spans="2:126" x14ac:dyDescent="0.25">
      <c r="B44" s="42"/>
      <c r="C44" s="15" t="s">
        <v>36</v>
      </c>
      <c r="D44" s="86" t="s">
        <v>89</v>
      </c>
      <c r="E44" s="41"/>
      <c r="F44" s="41"/>
      <c r="G44" s="41"/>
      <c r="H44" s="41"/>
      <c r="I44" s="41"/>
      <c r="J44" s="41"/>
      <c r="K44" s="41"/>
      <c r="L44" s="41"/>
      <c r="M44" s="41"/>
      <c r="N44" s="41"/>
      <c r="O44" s="41"/>
      <c r="P44" s="36">
        <f t="shared" si="12"/>
        <v>0</v>
      </c>
      <c r="Q44" s="41"/>
      <c r="R44" s="41"/>
      <c r="S44" s="41"/>
      <c r="T44" s="36">
        <f t="shared" si="13"/>
        <v>0</v>
      </c>
      <c r="U44" s="41"/>
      <c r="V44" s="41"/>
      <c r="W44" s="41"/>
      <c r="X44" s="41"/>
      <c r="Y44" s="41"/>
      <c r="Z44" s="36">
        <f t="shared" si="14"/>
        <v>0</v>
      </c>
      <c r="AA44" s="36">
        <f t="shared" si="0"/>
        <v>0</v>
      </c>
      <c r="AB44" s="35"/>
      <c r="AC44" s="41"/>
      <c r="AD44" s="41"/>
      <c r="AE44" s="41"/>
      <c r="AF44" s="41"/>
      <c r="AG44" s="41"/>
      <c r="AH44" s="36">
        <f t="shared" si="15"/>
        <v>0</v>
      </c>
      <c r="AI44" s="41"/>
      <c r="AJ44" s="41"/>
      <c r="AK44" s="41"/>
      <c r="AL44" s="41"/>
      <c r="AM44" s="41"/>
      <c r="AN44" s="36">
        <f t="shared" si="16"/>
        <v>0</v>
      </c>
      <c r="AO44" s="41"/>
      <c r="AP44" s="41"/>
      <c r="AQ44" s="41"/>
      <c r="AR44" s="41"/>
      <c r="AS44" s="41"/>
      <c r="AT44" s="36">
        <f t="shared" si="17"/>
        <v>0</v>
      </c>
      <c r="AU44" s="41"/>
      <c r="AV44" s="41"/>
      <c r="AW44" s="41"/>
      <c r="AX44" s="41"/>
      <c r="AY44" s="41"/>
      <c r="AZ44" s="36">
        <f t="shared" si="18"/>
        <v>0</v>
      </c>
      <c r="BA44" s="36">
        <f t="shared" si="19"/>
        <v>0</v>
      </c>
      <c r="BB44" s="35"/>
      <c r="BC44" s="41">
        <v>0.6</v>
      </c>
      <c r="BD44" s="41">
        <v>0.6</v>
      </c>
      <c r="BE44" s="41">
        <v>0.6</v>
      </c>
      <c r="BF44" s="41">
        <v>0.6</v>
      </c>
      <c r="BG44" s="41">
        <v>0.6</v>
      </c>
      <c r="BH44" s="41"/>
      <c r="BI44" s="36">
        <f t="shared" si="20"/>
        <v>3</v>
      </c>
      <c r="BJ44" s="41"/>
      <c r="BK44" s="41"/>
      <c r="BL44" s="41"/>
      <c r="BM44" s="41"/>
      <c r="BN44" s="41"/>
      <c r="BO44" s="36">
        <f t="shared" si="1"/>
        <v>0</v>
      </c>
      <c r="BP44" s="41"/>
      <c r="BQ44" s="41"/>
      <c r="BR44" s="41"/>
      <c r="BS44" s="41"/>
      <c r="BT44" s="41"/>
      <c r="BU44" s="36">
        <f t="shared" si="21"/>
        <v>0</v>
      </c>
      <c r="BV44" s="41"/>
      <c r="BW44" s="41"/>
      <c r="BX44" s="41"/>
      <c r="BY44" s="41"/>
      <c r="BZ44" s="41"/>
      <c r="CA44" s="36">
        <f t="shared" si="2"/>
        <v>0</v>
      </c>
      <c r="CB44" s="36">
        <f t="shared" si="3"/>
        <v>3</v>
      </c>
      <c r="CC44" s="35"/>
      <c r="CD44" s="41"/>
      <c r="CE44" s="41"/>
      <c r="CF44" s="41"/>
      <c r="CG44" s="41"/>
      <c r="CH44" s="41"/>
      <c r="CI44" s="41"/>
      <c r="CJ44" s="36">
        <f t="shared" ref="CJ44:CJ54" si="68">SUM(CD44:CI44)</f>
        <v>0</v>
      </c>
      <c r="CK44" s="41"/>
      <c r="CL44" s="41"/>
      <c r="CM44" s="41"/>
      <c r="CN44" s="41"/>
      <c r="CO44" s="41"/>
      <c r="CP44" s="41"/>
      <c r="CQ44" s="36">
        <f t="shared" ref="CQ44:CQ54" si="69">SUM(CK44:CP44)</f>
        <v>0</v>
      </c>
      <c r="CR44" s="41"/>
      <c r="CS44" s="41"/>
      <c r="CT44" s="36">
        <f t="shared" si="4"/>
        <v>0</v>
      </c>
      <c r="CU44" s="41"/>
      <c r="CV44" s="41"/>
      <c r="CW44" s="41"/>
      <c r="CX44" s="41"/>
      <c r="CY44" s="41"/>
      <c r="CZ44" s="36">
        <f t="shared" si="67"/>
        <v>0</v>
      </c>
      <c r="DA44" s="36">
        <f t="shared" si="6"/>
        <v>0</v>
      </c>
      <c r="DB44" s="35"/>
      <c r="DC44" s="41"/>
      <c r="DD44" s="41"/>
      <c r="DE44" s="41"/>
      <c r="DF44" s="41"/>
      <c r="DG44" s="41"/>
      <c r="DH44" s="36">
        <f t="shared" si="56"/>
        <v>0</v>
      </c>
      <c r="DI44" s="41"/>
      <c r="DJ44" s="41"/>
      <c r="DK44" s="41"/>
      <c r="DL44" s="41"/>
      <c r="DM44" s="41"/>
      <c r="DN44" s="41"/>
      <c r="DO44" s="41"/>
      <c r="DP44" s="41"/>
      <c r="DQ44" s="41"/>
      <c r="DR44" s="41"/>
      <c r="DS44" s="41"/>
      <c r="DT44" s="41"/>
      <c r="DU44" s="36">
        <f t="shared" si="8"/>
        <v>0</v>
      </c>
      <c r="DV44" s="36">
        <f t="shared" si="11"/>
        <v>0</v>
      </c>
    </row>
    <row r="45" spans="2:126" x14ac:dyDescent="0.25">
      <c r="B45"/>
      <c r="C45" s="15" t="s">
        <v>120</v>
      </c>
      <c r="D45" s="86" t="s">
        <v>92</v>
      </c>
      <c r="E45" s="41"/>
      <c r="F45" s="41"/>
      <c r="G45" s="41"/>
      <c r="H45" s="41"/>
      <c r="I45" s="41"/>
      <c r="J45" s="41"/>
      <c r="K45" s="41"/>
      <c r="L45" s="41"/>
      <c r="M45" s="41"/>
      <c r="N45" s="41"/>
      <c r="O45" s="41"/>
      <c r="P45" s="36">
        <f t="shared" si="12"/>
        <v>0</v>
      </c>
      <c r="Q45" s="41"/>
      <c r="R45" s="41"/>
      <c r="S45" s="41"/>
      <c r="T45" s="36">
        <f t="shared" si="13"/>
        <v>0</v>
      </c>
      <c r="U45" s="41"/>
      <c r="V45" s="41"/>
      <c r="W45" s="41"/>
      <c r="X45" s="41"/>
      <c r="Y45" s="41"/>
      <c r="Z45" s="36">
        <f t="shared" si="14"/>
        <v>0</v>
      </c>
      <c r="AA45" s="36">
        <f t="shared" si="0"/>
        <v>0</v>
      </c>
      <c r="AB45" s="35"/>
      <c r="AC45" s="41"/>
      <c r="AD45" s="41"/>
      <c r="AE45" s="41"/>
      <c r="AF45" s="41"/>
      <c r="AG45" s="41"/>
      <c r="AH45" s="36">
        <f t="shared" si="15"/>
        <v>0</v>
      </c>
      <c r="AI45" s="41"/>
      <c r="AJ45" s="41"/>
      <c r="AK45" s="41"/>
      <c r="AL45" s="41"/>
      <c r="AM45" s="41"/>
      <c r="AN45" s="36">
        <f t="shared" si="16"/>
        <v>0</v>
      </c>
      <c r="AO45" s="41"/>
      <c r="AP45" s="41"/>
      <c r="AQ45" s="41"/>
      <c r="AR45" s="41"/>
      <c r="AS45" s="41"/>
      <c r="AT45" s="36">
        <f t="shared" si="17"/>
        <v>0</v>
      </c>
      <c r="AU45" s="41"/>
      <c r="AV45" s="41"/>
      <c r="AW45" s="41"/>
      <c r="AX45" s="41"/>
      <c r="AY45" s="41"/>
      <c r="AZ45" s="36">
        <f t="shared" si="18"/>
        <v>0</v>
      </c>
      <c r="BA45" s="36">
        <f t="shared" si="19"/>
        <v>0</v>
      </c>
      <c r="BB45" s="35"/>
      <c r="BC45" s="41"/>
      <c r="BD45" s="41"/>
      <c r="BE45" s="41"/>
      <c r="BF45" s="41"/>
      <c r="BG45" s="41"/>
      <c r="BH45" s="41"/>
      <c r="BI45" s="36">
        <f t="shared" si="20"/>
        <v>0</v>
      </c>
      <c r="BJ45" s="41"/>
      <c r="BK45" s="41"/>
      <c r="BL45" s="41"/>
      <c r="BM45" s="41"/>
      <c r="BN45" s="41"/>
      <c r="BO45" s="36">
        <f t="shared" si="1"/>
        <v>0</v>
      </c>
      <c r="BP45" s="41"/>
      <c r="BQ45" s="41"/>
      <c r="BR45" s="41"/>
      <c r="BS45" s="41"/>
      <c r="BT45" s="41"/>
      <c r="BU45" s="36">
        <f t="shared" si="21"/>
        <v>0</v>
      </c>
      <c r="BV45" s="41"/>
      <c r="BW45" s="41"/>
      <c r="BX45" s="41"/>
      <c r="BY45" s="41"/>
      <c r="BZ45" s="41"/>
      <c r="CA45" s="36">
        <f t="shared" si="2"/>
        <v>0</v>
      </c>
      <c r="CB45" s="36">
        <f t="shared" si="3"/>
        <v>0</v>
      </c>
      <c r="CC45" s="35"/>
      <c r="CD45" s="41"/>
      <c r="CE45" s="41"/>
      <c r="CF45" s="41"/>
      <c r="CG45" s="41"/>
      <c r="CH45" s="41"/>
      <c r="CI45" s="41">
        <v>0.1</v>
      </c>
      <c r="CJ45" s="36">
        <f t="shared" si="68"/>
        <v>0.1</v>
      </c>
      <c r="CK45" s="41"/>
      <c r="CL45" s="41"/>
      <c r="CM45" s="41"/>
      <c r="CN45" s="41"/>
      <c r="CO45" s="41"/>
      <c r="CP45" s="41"/>
      <c r="CQ45" s="36">
        <f t="shared" si="69"/>
        <v>0</v>
      </c>
      <c r="CR45" s="41"/>
      <c r="CS45" s="41"/>
      <c r="CT45" s="36">
        <f t="shared" si="4"/>
        <v>0</v>
      </c>
      <c r="CU45" s="41"/>
      <c r="CV45" s="41"/>
      <c r="CW45" s="41"/>
      <c r="CX45" s="41"/>
      <c r="CY45" s="41"/>
      <c r="CZ45" s="36">
        <f t="shared" si="67"/>
        <v>0</v>
      </c>
      <c r="DA45" s="36">
        <f t="shared" si="6"/>
        <v>0.1</v>
      </c>
      <c r="DB45" s="35"/>
      <c r="DC45" s="41"/>
      <c r="DD45" s="41"/>
      <c r="DE45" s="41"/>
      <c r="DF45" s="41"/>
      <c r="DG45" s="41"/>
      <c r="DH45" s="36">
        <f t="shared" si="56"/>
        <v>0</v>
      </c>
      <c r="DI45" s="41"/>
      <c r="DJ45" s="41"/>
      <c r="DK45" s="41"/>
      <c r="DL45" s="41"/>
      <c r="DM45" s="41"/>
      <c r="DN45" s="41"/>
      <c r="DO45" s="41"/>
      <c r="DP45" s="41"/>
      <c r="DQ45" s="41"/>
      <c r="DR45" s="41"/>
      <c r="DS45" s="41"/>
      <c r="DT45" s="41"/>
      <c r="DU45" s="36">
        <f t="shared" si="8"/>
        <v>0</v>
      </c>
      <c r="DV45" s="36">
        <f t="shared" si="11"/>
        <v>0</v>
      </c>
    </row>
    <row r="46" spans="2:126" x14ac:dyDescent="0.25">
      <c r="B46" s="42"/>
      <c r="C46" s="15" t="s">
        <v>37</v>
      </c>
      <c r="D46" s="86" t="s">
        <v>89</v>
      </c>
      <c r="E46" s="41"/>
      <c r="F46" s="41"/>
      <c r="G46" s="41"/>
      <c r="H46" s="41"/>
      <c r="I46" s="41"/>
      <c r="J46" s="41"/>
      <c r="K46" s="41"/>
      <c r="L46" s="41"/>
      <c r="M46" s="41"/>
      <c r="N46" s="41"/>
      <c r="O46" s="41"/>
      <c r="P46" s="36">
        <f t="shared" si="12"/>
        <v>0</v>
      </c>
      <c r="Q46" s="41"/>
      <c r="R46" s="41"/>
      <c r="S46" s="41"/>
      <c r="T46" s="36">
        <f t="shared" si="13"/>
        <v>0</v>
      </c>
      <c r="U46" s="41"/>
      <c r="V46" s="41"/>
      <c r="W46" s="41"/>
      <c r="X46" s="41"/>
      <c r="Y46" s="41"/>
      <c r="Z46" s="36">
        <f t="shared" si="14"/>
        <v>0</v>
      </c>
      <c r="AA46" s="36">
        <f t="shared" si="0"/>
        <v>0</v>
      </c>
      <c r="AB46" s="35"/>
      <c r="AC46" s="41"/>
      <c r="AD46" s="41"/>
      <c r="AE46" s="41"/>
      <c r="AF46" s="41"/>
      <c r="AG46" s="41"/>
      <c r="AH46" s="36">
        <f t="shared" si="15"/>
        <v>0</v>
      </c>
      <c r="AI46" s="41"/>
      <c r="AJ46" s="41"/>
      <c r="AK46" s="41"/>
      <c r="AL46" s="41"/>
      <c r="AM46" s="41"/>
      <c r="AN46" s="36">
        <f t="shared" si="16"/>
        <v>0</v>
      </c>
      <c r="AO46" s="41"/>
      <c r="AP46" s="41"/>
      <c r="AQ46" s="41"/>
      <c r="AR46" s="41"/>
      <c r="AS46" s="41"/>
      <c r="AT46" s="36">
        <f t="shared" si="17"/>
        <v>0</v>
      </c>
      <c r="AU46" s="41"/>
      <c r="AV46" s="41"/>
      <c r="AW46" s="41"/>
      <c r="AX46" s="41"/>
      <c r="AY46" s="41"/>
      <c r="AZ46" s="36">
        <f t="shared" si="18"/>
        <v>0</v>
      </c>
      <c r="BA46" s="36">
        <f t="shared" si="19"/>
        <v>0</v>
      </c>
      <c r="BB46" s="35"/>
      <c r="BC46" s="41">
        <v>2</v>
      </c>
      <c r="BD46" s="41">
        <v>2</v>
      </c>
      <c r="BE46" s="41">
        <v>2</v>
      </c>
      <c r="BF46" s="41">
        <v>2</v>
      </c>
      <c r="BG46" s="41">
        <v>2</v>
      </c>
      <c r="BH46" s="41"/>
      <c r="BI46" s="36">
        <f t="shared" si="20"/>
        <v>10</v>
      </c>
      <c r="BJ46" s="41"/>
      <c r="BK46" s="41"/>
      <c r="BL46" s="41"/>
      <c r="BM46" s="41"/>
      <c r="BN46" s="41"/>
      <c r="BO46" s="36">
        <f t="shared" si="1"/>
        <v>0</v>
      </c>
      <c r="BP46" s="41"/>
      <c r="BQ46" s="41"/>
      <c r="BR46" s="41"/>
      <c r="BS46" s="41"/>
      <c r="BT46" s="41"/>
      <c r="BU46" s="36">
        <f t="shared" si="21"/>
        <v>0</v>
      </c>
      <c r="BV46" s="41"/>
      <c r="BW46" s="41"/>
      <c r="BX46" s="41"/>
      <c r="BY46" s="41"/>
      <c r="BZ46" s="41"/>
      <c r="CA46" s="36">
        <f t="shared" si="2"/>
        <v>0</v>
      </c>
      <c r="CB46" s="36">
        <f t="shared" si="3"/>
        <v>10</v>
      </c>
      <c r="CC46" s="35"/>
      <c r="CD46" s="41"/>
      <c r="CE46" s="41"/>
      <c r="CF46" s="41"/>
      <c r="CG46" s="41"/>
      <c r="CH46" s="41"/>
      <c r="CI46" s="41">
        <v>10</v>
      </c>
      <c r="CJ46" s="36">
        <f t="shared" si="68"/>
        <v>10</v>
      </c>
      <c r="CK46" s="41"/>
      <c r="CL46" s="41"/>
      <c r="CM46" s="41"/>
      <c r="CN46" s="41"/>
      <c r="CO46" s="41"/>
      <c r="CP46" s="41"/>
      <c r="CQ46" s="36">
        <f t="shared" si="69"/>
        <v>0</v>
      </c>
      <c r="CR46" s="41">
        <v>10</v>
      </c>
      <c r="CS46" s="41"/>
      <c r="CT46" s="36">
        <f t="shared" si="4"/>
        <v>10</v>
      </c>
      <c r="CU46" s="41"/>
      <c r="CV46" s="41"/>
      <c r="CW46" s="41"/>
      <c r="CX46" s="41"/>
      <c r="CY46" s="41"/>
      <c r="CZ46" s="36">
        <f t="shared" si="67"/>
        <v>0</v>
      </c>
      <c r="DA46" s="36">
        <f t="shared" si="6"/>
        <v>20</v>
      </c>
      <c r="DB46" s="35"/>
      <c r="DC46" s="41"/>
      <c r="DD46" s="41"/>
      <c r="DE46" s="41"/>
      <c r="DF46" s="41"/>
      <c r="DG46" s="41"/>
      <c r="DH46" s="36">
        <f t="shared" si="56"/>
        <v>0</v>
      </c>
      <c r="DI46" s="41"/>
      <c r="DJ46" s="41"/>
      <c r="DK46" s="41"/>
      <c r="DL46" s="41"/>
      <c r="DM46" s="41"/>
      <c r="DN46" s="41"/>
      <c r="DO46" s="41"/>
      <c r="DP46" s="41"/>
      <c r="DQ46" s="41"/>
      <c r="DR46" s="41"/>
      <c r="DS46" s="41"/>
      <c r="DT46" s="41"/>
      <c r="DU46" s="36">
        <f t="shared" si="8"/>
        <v>0</v>
      </c>
      <c r="DV46" s="36">
        <f t="shared" si="11"/>
        <v>0</v>
      </c>
    </row>
    <row r="47" spans="2:126" x14ac:dyDescent="0.25">
      <c r="B47" s="42"/>
      <c r="C47" s="15" t="s">
        <v>38</v>
      </c>
      <c r="D47" s="86" t="s">
        <v>89</v>
      </c>
      <c r="E47" s="41"/>
      <c r="F47" s="41"/>
      <c r="G47" s="41"/>
      <c r="H47" s="41"/>
      <c r="I47" s="41"/>
      <c r="J47" s="41"/>
      <c r="K47" s="41"/>
      <c r="L47" s="41"/>
      <c r="M47" s="41"/>
      <c r="N47" s="41"/>
      <c r="O47" s="41">
        <v>0.4</v>
      </c>
      <c r="P47" s="36">
        <f t="shared" si="12"/>
        <v>0.4</v>
      </c>
      <c r="Q47" s="41"/>
      <c r="R47" s="41"/>
      <c r="S47" s="41"/>
      <c r="T47" s="36">
        <f t="shared" si="13"/>
        <v>0</v>
      </c>
      <c r="U47" s="41"/>
      <c r="V47" s="41"/>
      <c r="W47" s="41"/>
      <c r="X47" s="41"/>
      <c r="Y47" s="41"/>
      <c r="Z47" s="36">
        <f t="shared" si="14"/>
        <v>0</v>
      </c>
      <c r="AA47" s="36">
        <f t="shared" si="0"/>
        <v>0.4</v>
      </c>
      <c r="AB47" s="35"/>
      <c r="AC47" s="41">
        <v>0.3</v>
      </c>
      <c r="AD47" s="41">
        <v>0.3</v>
      </c>
      <c r="AE47" s="41">
        <v>1</v>
      </c>
      <c r="AF47" s="41">
        <v>1</v>
      </c>
      <c r="AG47" s="41">
        <v>4</v>
      </c>
      <c r="AH47" s="36">
        <f t="shared" si="15"/>
        <v>6.6</v>
      </c>
      <c r="AI47" s="41"/>
      <c r="AJ47" s="41"/>
      <c r="AK47" s="41"/>
      <c r="AL47" s="41"/>
      <c r="AM47" s="41"/>
      <c r="AN47" s="36">
        <f t="shared" si="16"/>
        <v>0</v>
      </c>
      <c r="AO47" s="41"/>
      <c r="AP47" s="41"/>
      <c r="AQ47" s="41"/>
      <c r="AR47" s="41"/>
      <c r="AS47" s="41"/>
      <c r="AT47" s="36">
        <f t="shared" si="17"/>
        <v>0</v>
      </c>
      <c r="AU47" s="41"/>
      <c r="AV47" s="41"/>
      <c r="AW47" s="41"/>
      <c r="AX47" s="41"/>
      <c r="AY47" s="41"/>
      <c r="AZ47" s="36">
        <f t="shared" si="18"/>
        <v>0</v>
      </c>
      <c r="BA47" s="36">
        <f t="shared" si="19"/>
        <v>6.6</v>
      </c>
      <c r="BB47" s="35"/>
      <c r="BC47" s="41">
        <v>4</v>
      </c>
      <c r="BD47" s="41">
        <v>4</v>
      </c>
      <c r="BE47" s="41">
        <v>4</v>
      </c>
      <c r="BF47" s="41">
        <v>4.7372954400000005</v>
      </c>
      <c r="BG47" s="41">
        <v>5</v>
      </c>
      <c r="BH47" s="41"/>
      <c r="BI47" s="36">
        <f t="shared" si="20"/>
        <v>21.73729544</v>
      </c>
      <c r="BJ47" s="41"/>
      <c r="BK47" s="41"/>
      <c r="BL47" s="41"/>
      <c r="BM47" s="41"/>
      <c r="BN47" s="41"/>
      <c r="BO47" s="36">
        <f t="shared" si="1"/>
        <v>0</v>
      </c>
      <c r="BP47" s="41"/>
      <c r="BQ47" s="41"/>
      <c r="BR47" s="41"/>
      <c r="BS47" s="41"/>
      <c r="BT47" s="41"/>
      <c r="BU47" s="36">
        <f t="shared" si="21"/>
        <v>0</v>
      </c>
      <c r="BV47" s="41"/>
      <c r="BW47" s="41"/>
      <c r="BX47" s="41"/>
      <c r="BY47" s="41"/>
      <c r="BZ47" s="41"/>
      <c r="CA47" s="36">
        <f t="shared" si="2"/>
        <v>0</v>
      </c>
      <c r="CB47" s="36">
        <f t="shared" si="3"/>
        <v>21.73729544</v>
      </c>
      <c r="CC47" s="35"/>
      <c r="CD47" s="41">
        <v>5</v>
      </c>
      <c r="CE47" s="41">
        <v>6.25</v>
      </c>
      <c r="CF47" s="41">
        <v>6.25</v>
      </c>
      <c r="CG47" s="41">
        <v>6.25</v>
      </c>
      <c r="CH47" s="41">
        <v>6.25</v>
      </c>
      <c r="CI47" s="41"/>
      <c r="CJ47" s="36">
        <f t="shared" si="68"/>
        <v>30</v>
      </c>
      <c r="CK47" s="41"/>
      <c r="CL47" s="41"/>
      <c r="CM47" s="41"/>
      <c r="CN47" s="41"/>
      <c r="CO47" s="41"/>
      <c r="CP47" s="41"/>
      <c r="CQ47" s="36">
        <f t="shared" si="69"/>
        <v>0</v>
      </c>
      <c r="CR47" s="41">
        <v>10</v>
      </c>
      <c r="CS47" s="41"/>
      <c r="CT47" s="36">
        <f t="shared" si="4"/>
        <v>10</v>
      </c>
      <c r="CU47" s="41"/>
      <c r="CV47" s="41"/>
      <c r="CW47" s="41"/>
      <c r="CX47" s="41"/>
      <c r="CY47" s="41"/>
      <c r="CZ47" s="36">
        <f t="shared" si="67"/>
        <v>0</v>
      </c>
      <c r="DA47" s="36">
        <f t="shared" si="6"/>
        <v>40</v>
      </c>
      <c r="DB47" s="35"/>
      <c r="DC47" s="41"/>
      <c r="DD47" s="41"/>
      <c r="DE47" s="41"/>
      <c r="DF47" s="41"/>
      <c r="DG47" s="41"/>
      <c r="DH47" s="36">
        <f t="shared" si="56"/>
        <v>0</v>
      </c>
      <c r="DI47" s="41"/>
      <c r="DJ47" s="41"/>
      <c r="DK47" s="41"/>
      <c r="DL47" s="41"/>
      <c r="DM47" s="41"/>
      <c r="DN47" s="41"/>
      <c r="DO47" s="41"/>
      <c r="DP47" s="41"/>
      <c r="DQ47" s="41"/>
      <c r="DR47" s="41"/>
      <c r="DS47" s="41"/>
      <c r="DT47" s="41"/>
      <c r="DU47" s="36">
        <f t="shared" si="8"/>
        <v>0</v>
      </c>
      <c r="DV47" s="36">
        <f t="shared" si="11"/>
        <v>0</v>
      </c>
    </row>
    <row r="48" spans="2:126" x14ac:dyDescent="0.25">
      <c r="B48" s="42"/>
      <c r="C48" s="15" t="s">
        <v>39</v>
      </c>
      <c r="D48" s="86" t="s">
        <v>89</v>
      </c>
      <c r="E48" s="41"/>
      <c r="F48" s="41"/>
      <c r="G48" s="41"/>
      <c r="H48" s="41"/>
      <c r="I48" s="41"/>
      <c r="J48" s="41"/>
      <c r="K48" s="41"/>
      <c r="L48" s="41"/>
      <c r="M48" s="41"/>
      <c r="N48" s="41"/>
      <c r="O48" s="41"/>
      <c r="P48" s="36">
        <f t="shared" si="12"/>
        <v>0</v>
      </c>
      <c r="Q48" s="41"/>
      <c r="R48" s="41"/>
      <c r="S48" s="41">
        <v>8</v>
      </c>
      <c r="T48" s="36">
        <f t="shared" si="13"/>
        <v>8</v>
      </c>
      <c r="U48" s="41"/>
      <c r="V48" s="41"/>
      <c r="W48" s="41"/>
      <c r="X48" s="41"/>
      <c r="Y48" s="41"/>
      <c r="Z48" s="36">
        <f t="shared" si="14"/>
        <v>0</v>
      </c>
      <c r="AA48" s="36">
        <f t="shared" si="0"/>
        <v>8</v>
      </c>
      <c r="AB48" s="35"/>
      <c r="AC48" s="41"/>
      <c r="AD48" s="41"/>
      <c r="AE48" s="41"/>
      <c r="AF48" s="41"/>
      <c r="AG48" s="41"/>
      <c r="AH48" s="36">
        <f t="shared" si="15"/>
        <v>0</v>
      </c>
      <c r="AI48" s="41"/>
      <c r="AJ48" s="41"/>
      <c r="AK48" s="41"/>
      <c r="AL48" s="41"/>
      <c r="AM48" s="41"/>
      <c r="AN48" s="36">
        <f t="shared" si="16"/>
        <v>0</v>
      </c>
      <c r="AO48" s="41">
        <v>8</v>
      </c>
      <c r="AP48" s="41">
        <v>8</v>
      </c>
      <c r="AQ48" s="41">
        <v>8</v>
      </c>
      <c r="AR48" s="41">
        <v>8</v>
      </c>
      <c r="AS48" s="41">
        <v>8</v>
      </c>
      <c r="AT48" s="36">
        <f t="shared" si="17"/>
        <v>40</v>
      </c>
      <c r="AU48" s="41"/>
      <c r="AV48" s="41"/>
      <c r="AW48" s="41"/>
      <c r="AX48" s="41"/>
      <c r="AY48" s="41"/>
      <c r="AZ48" s="36">
        <f t="shared" si="18"/>
        <v>0</v>
      </c>
      <c r="BA48" s="36">
        <f t="shared" si="19"/>
        <v>40</v>
      </c>
      <c r="BB48" s="35"/>
      <c r="BC48" s="41"/>
      <c r="BD48" s="41"/>
      <c r="BE48" s="41"/>
      <c r="BF48" s="41"/>
      <c r="BG48" s="41"/>
      <c r="BH48" s="41"/>
      <c r="BI48" s="36">
        <f t="shared" si="20"/>
        <v>0</v>
      </c>
      <c r="BJ48" s="41"/>
      <c r="BK48" s="41"/>
      <c r="BL48" s="41"/>
      <c r="BM48" s="41"/>
      <c r="BN48" s="41"/>
      <c r="BO48" s="36">
        <f t="shared" si="1"/>
        <v>0</v>
      </c>
      <c r="BP48" s="41">
        <v>8</v>
      </c>
      <c r="BQ48" s="41">
        <v>8</v>
      </c>
      <c r="BR48" s="41">
        <v>6</v>
      </c>
      <c r="BS48" s="41">
        <v>0</v>
      </c>
      <c r="BT48" s="41">
        <v>0</v>
      </c>
      <c r="BU48" s="36">
        <f t="shared" si="21"/>
        <v>22</v>
      </c>
      <c r="BV48" s="41"/>
      <c r="BW48" s="41"/>
      <c r="BX48" s="41"/>
      <c r="BY48" s="41"/>
      <c r="BZ48" s="41"/>
      <c r="CA48" s="36">
        <f t="shared" si="2"/>
        <v>0</v>
      </c>
      <c r="CB48" s="36">
        <f t="shared" si="3"/>
        <v>22</v>
      </c>
      <c r="CC48" s="35"/>
      <c r="CD48" s="41">
        <v>10</v>
      </c>
      <c r="CE48" s="41"/>
      <c r="CF48" s="41"/>
      <c r="CG48" s="41"/>
      <c r="CH48" s="41"/>
      <c r="CI48" s="41"/>
      <c r="CJ48" s="36">
        <f t="shared" si="68"/>
        <v>10</v>
      </c>
      <c r="CK48" s="41"/>
      <c r="CL48" s="41"/>
      <c r="CM48" s="41"/>
      <c r="CN48" s="41"/>
      <c r="CO48" s="41"/>
      <c r="CP48" s="41"/>
      <c r="CQ48" s="36">
        <f t="shared" si="69"/>
        <v>0</v>
      </c>
      <c r="CR48" s="41"/>
      <c r="CS48" s="41"/>
      <c r="CT48" s="36">
        <f t="shared" si="4"/>
        <v>0</v>
      </c>
      <c r="CU48" s="41"/>
      <c r="CV48" s="41"/>
      <c r="CW48" s="41"/>
      <c r="CX48" s="41"/>
      <c r="CY48" s="41"/>
      <c r="CZ48" s="36">
        <f t="shared" si="67"/>
        <v>0</v>
      </c>
      <c r="DA48" s="36">
        <f t="shared" si="6"/>
        <v>10</v>
      </c>
      <c r="DB48" s="35"/>
      <c r="DC48" s="41"/>
      <c r="DD48" s="41"/>
      <c r="DE48" s="41"/>
      <c r="DF48" s="41"/>
      <c r="DG48" s="41"/>
      <c r="DH48" s="36">
        <f t="shared" si="56"/>
        <v>0</v>
      </c>
      <c r="DI48" s="41"/>
      <c r="DJ48" s="41"/>
      <c r="DK48" s="41"/>
      <c r="DL48" s="41"/>
      <c r="DM48" s="41"/>
      <c r="DN48" s="41"/>
      <c r="DO48" s="41"/>
      <c r="DP48" s="41"/>
      <c r="DQ48" s="41"/>
      <c r="DR48" s="41"/>
      <c r="DS48" s="41"/>
      <c r="DT48" s="41"/>
      <c r="DU48" s="36">
        <f t="shared" si="8"/>
        <v>0</v>
      </c>
      <c r="DV48" s="36">
        <f t="shared" si="11"/>
        <v>0</v>
      </c>
    </row>
    <row r="49" spans="2:126" x14ac:dyDescent="0.25">
      <c r="B49" s="42"/>
      <c r="C49" s="15" t="s">
        <v>40</v>
      </c>
      <c r="D49" s="86" t="s">
        <v>89</v>
      </c>
      <c r="E49" s="41"/>
      <c r="F49" s="41"/>
      <c r="G49" s="41"/>
      <c r="H49" s="41"/>
      <c r="I49" s="41"/>
      <c r="J49" s="41"/>
      <c r="K49" s="41"/>
      <c r="L49" s="41"/>
      <c r="M49" s="41"/>
      <c r="N49" s="41"/>
      <c r="O49" s="41"/>
      <c r="P49" s="36">
        <f t="shared" si="12"/>
        <v>0</v>
      </c>
      <c r="Q49" s="41"/>
      <c r="R49" s="41"/>
      <c r="S49" s="41"/>
      <c r="T49" s="36">
        <f t="shared" si="13"/>
        <v>0</v>
      </c>
      <c r="U49" s="41"/>
      <c r="V49" s="41">
        <v>0.96</v>
      </c>
      <c r="W49" s="41">
        <v>0.96</v>
      </c>
      <c r="X49" s="41">
        <v>0.97</v>
      </c>
      <c r="Y49" s="41">
        <v>0.97</v>
      </c>
      <c r="Z49" s="36">
        <f t="shared" si="14"/>
        <v>3.8599999999999994</v>
      </c>
      <c r="AA49" s="36">
        <f t="shared" si="0"/>
        <v>3.8599999999999994</v>
      </c>
      <c r="AB49" s="33"/>
      <c r="AC49" s="41"/>
      <c r="AD49" s="41"/>
      <c r="AE49" s="41"/>
      <c r="AF49" s="41"/>
      <c r="AG49" s="41"/>
      <c r="AH49" s="36">
        <f t="shared" si="15"/>
        <v>0</v>
      </c>
      <c r="AI49" s="41"/>
      <c r="AJ49" s="41"/>
      <c r="AK49" s="41"/>
      <c r="AL49" s="41"/>
      <c r="AM49" s="41"/>
      <c r="AN49" s="36">
        <f t="shared" si="16"/>
        <v>0</v>
      </c>
      <c r="AO49" s="41"/>
      <c r="AP49" s="41"/>
      <c r="AQ49" s="41"/>
      <c r="AR49" s="41"/>
      <c r="AS49" s="41"/>
      <c r="AT49" s="36">
        <f t="shared" si="17"/>
        <v>0</v>
      </c>
      <c r="AU49" s="41">
        <v>0.97</v>
      </c>
      <c r="AV49" s="41">
        <v>0.97</v>
      </c>
      <c r="AW49" s="41">
        <v>0.97499999999999998</v>
      </c>
      <c r="AX49" s="41">
        <v>0.97499999999999998</v>
      </c>
      <c r="AY49" s="41">
        <v>0.97499999999999998</v>
      </c>
      <c r="AZ49" s="36">
        <f t="shared" si="18"/>
        <v>4.8650000000000002</v>
      </c>
      <c r="BA49" s="36">
        <f t="shared" si="19"/>
        <v>4.8650000000000002</v>
      </c>
      <c r="BB49" s="33"/>
      <c r="BC49" s="41"/>
      <c r="BD49" s="41"/>
      <c r="BE49" s="41"/>
      <c r="BF49" s="41"/>
      <c r="BG49" s="41"/>
      <c r="BH49" s="41"/>
      <c r="BI49" s="36">
        <f t="shared" si="20"/>
        <v>0</v>
      </c>
      <c r="BJ49" s="41"/>
      <c r="BK49" s="41"/>
      <c r="BL49" s="41"/>
      <c r="BM49" s="41"/>
      <c r="BN49" s="41"/>
      <c r="BO49" s="36">
        <f t="shared" si="1"/>
        <v>0</v>
      </c>
      <c r="BP49" s="41"/>
      <c r="BQ49" s="41"/>
      <c r="BR49" s="41"/>
      <c r="BS49" s="41"/>
      <c r="BT49" s="41"/>
      <c r="BU49" s="36">
        <f t="shared" si="21"/>
        <v>0</v>
      </c>
      <c r="BV49" s="41">
        <v>0.97499999999999998</v>
      </c>
      <c r="BW49" s="41">
        <v>0.98499999999999999</v>
      </c>
      <c r="BX49" s="41">
        <v>0.98499999999999999</v>
      </c>
      <c r="BY49" s="41">
        <v>0.98499999999999999</v>
      </c>
      <c r="BZ49" s="41">
        <v>0.98499999999999999</v>
      </c>
      <c r="CA49" s="36">
        <f t="shared" si="2"/>
        <v>4.915</v>
      </c>
      <c r="CB49" s="36">
        <f t="shared" si="3"/>
        <v>4.915</v>
      </c>
      <c r="CC49" s="33"/>
      <c r="CD49" s="41"/>
      <c r="CE49" s="41"/>
      <c r="CF49" s="41"/>
      <c r="CG49" s="41"/>
      <c r="CH49" s="41"/>
      <c r="CI49" s="41"/>
      <c r="CJ49" s="36">
        <f t="shared" si="68"/>
        <v>0</v>
      </c>
      <c r="CK49" s="41"/>
      <c r="CL49" s="41"/>
      <c r="CM49" s="41"/>
      <c r="CN49" s="41"/>
      <c r="CO49" s="41"/>
      <c r="CP49" s="41"/>
      <c r="CQ49" s="36">
        <f t="shared" si="69"/>
        <v>0</v>
      </c>
      <c r="CR49" s="41"/>
      <c r="CS49" s="41"/>
      <c r="CT49" s="36">
        <f t="shared" si="4"/>
        <v>0</v>
      </c>
      <c r="CU49" s="41">
        <v>1</v>
      </c>
      <c r="CV49" s="41">
        <v>1</v>
      </c>
      <c r="CW49" s="41">
        <v>1</v>
      </c>
      <c r="CX49" s="41">
        <v>1</v>
      </c>
      <c r="CY49" s="41">
        <v>1</v>
      </c>
      <c r="CZ49" s="36">
        <f t="shared" si="67"/>
        <v>5</v>
      </c>
      <c r="DA49" s="36">
        <f t="shared" si="6"/>
        <v>5</v>
      </c>
      <c r="DB49" s="33"/>
      <c r="DC49" s="41"/>
      <c r="DD49" s="41"/>
      <c r="DE49" s="41"/>
      <c r="DF49" s="41"/>
      <c r="DG49" s="41"/>
      <c r="DH49" s="36">
        <f t="shared" si="56"/>
        <v>0</v>
      </c>
      <c r="DI49" s="41">
        <v>1</v>
      </c>
      <c r="DJ49" s="41"/>
      <c r="DK49" s="41"/>
      <c r="DL49" s="41"/>
      <c r="DM49" s="41"/>
      <c r="DN49" s="41"/>
      <c r="DO49" s="41"/>
      <c r="DP49" s="41"/>
      <c r="DQ49" s="41"/>
      <c r="DR49" s="41"/>
      <c r="DS49" s="41"/>
      <c r="DT49" s="41"/>
      <c r="DU49" s="36">
        <f t="shared" si="8"/>
        <v>1</v>
      </c>
      <c r="DV49" s="36">
        <f t="shared" si="11"/>
        <v>1</v>
      </c>
    </row>
    <row r="50" spans="2:126" x14ac:dyDescent="0.25">
      <c r="B50" s="42"/>
      <c r="C50" s="15" t="s">
        <v>41</v>
      </c>
      <c r="D50" s="86" t="s">
        <v>92</v>
      </c>
      <c r="E50" s="41"/>
      <c r="F50" s="41"/>
      <c r="G50" s="41"/>
      <c r="H50" s="41"/>
      <c r="I50" s="41"/>
      <c r="J50" s="41"/>
      <c r="K50" s="41"/>
      <c r="L50" s="41"/>
      <c r="M50" s="41">
        <v>29</v>
      </c>
      <c r="N50" s="41"/>
      <c r="O50" s="41">
        <v>2</v>
      </c>
      <c r="P50" s="36">
        <f t="shared" si="12"/>
        <v>31</v>
      </c>
      <c r="Q50" s="41"/>
      <c r="R50" s="41"/>
      <c r="S50" s="41"/>
      <c r="T50" s="36">
        <f t="shared" si="13"/>
        <v>0</v>
      </c>
      <c r="U50" s="41">
        <v>9.0960000000000001</v>
      </c>
      <c r="V50" s="41">
        <v>9.0960000000000001</v>
      </c>
      <c r="W50" s="41">
        <v>9.1907499999999995</v>
      </c>
      <c r="X50" s="41">
        <v>9.1907499999999995</v>
      </c>
      <c r="Y50" s="41">
        <v>9.1907499999999995</v>
      </c>
      <c r="Z50" s="36">
        <f t="shared" si="14"/>
        <v>45.764250000000004</v>
      </c>
      <c r="AA50" s="36">
        <f t="shared" si="0"/>
        <v>76.764250000000004</v>
      </c>
      <c r="AB50" s="33"/>
      <c r="AC50" s="41"/>
      <c r="AD50" s="41"/>
      <c r="AE50" s="41"/>
      <c r="AF50" s="41"/>
      <c r="AG50" s="41"/>
      <c r="AH50" s="36">
        <f t="shared" si="15"/>
        <v>0</v>
      </c>
      <c r="AI50" s="41"/>
      <c r="AJ50" s="41"/>
      <c r="AK50" s="41"/>
      <c r="AL50" s="41"/>
      <c r="AM50" s="41"/>
      <c r="AN50" s="36">
        <f t="shared" si="16"/>
        <v>0</v>
      </c>
      <c r="AO50" s="41"/>
      <c r="AP50" s="41"/>
      <c r="AQ50" s="41"/>
      <c r="AR50" s="41"/>
      <c r="AS50" s="41"/>
      <c r="AT50" s="36">
        <f t="shared" si="17"/>
        <v>0</v>
      </c>
      <c r="AU50" s="41">
        <v>9.1907499999999995</v>
      </c>
      <c r="AV50" s="41">
        <v>9.1907499999999995</v>
      </c>
      <c r="AW50" s="41">
        <v>9.2381250000000001</v>
      </c>
      <c r="AX50" s="41">
        <v>9.3464899999999993</v>
      </c>
      <c r="AY50" s="41">
        <v>9.2381250000000001</v>
      </c>
      <c r="AZ50" s="36">
        <f t="shared" si="18"/>
        <v>46.204239999999999</v>
      </c>
      <c r="BA50" s="36">
        <f t="shared" si="19"/>
        <v>46.204239999999999</v>
      </c>
      <c r="BB50" s="33"/>
      <c r="BC50" s="41"/>
      <c r="BD50" s="41"/>
      <c r="BE50" s="41"/>
      <c r="BF50" s="41"/>
      <c r="BG50" s="41"/>
      <c r="BH50" s="41"/>
      <c r="BI50" s="36">
        <f t="shared" si="20"/>
        <v>0</v>
      </c>
      <c r="BJ50" s="41"/>
      <c r="BK50" s="41"/>
      <c r="BL50" s="41"/>
      <c r="BM50" s="41"/>
      <c r="BN50" s="41"/>
      <c r="BO50" s="36">
        <f t="shared" si="1"/>
        <v>0</v>
      </c>
      <c r="BP50" s="41"/>
      <c r="BQ50" s="41"/>
      <c r="BR50" s="41"/>
      <c r="BS50" s="41"/>
      <c r="BT50" s="41"/>
      <c r="BU50" s="36">
        <f t="shared" si="21"/>
        <v>0</v>
      </c>
      <c r="BV50" s="41">
        <v>9.2381250000000001</v>
      </c>
      <c r="BW50" s="41">
        <v>9.3328749999999996</v>
      </c>
      <c r="BX50" s="41">
        <v>9.3328749999999996</v>
      </c>
      <c r="BY50" s="41">
        <v>9.3328749999999996</v>
      </c>
      <c r="BZ50" s="41">
        <v>9.3328749999999996</v>
      </c>
      <c r="CA50" s="36">
        <f t="shared" si="2"/>
        <v>46.569625000000002</v>
      </c>
      <c r="CB50" s="36">
        <f t="shared" si="3"/>
        <v>46.569625000000002</v>
      </c>
      <c r="CC50" s="33"/>
      <c r="CD50" s="41"/>
      <c r="CE50" s="41"/>
      <c r="CF50" s="41"/>
      <c r="CG50" s="41"/>
      <c r="CH50" s="41"/>
      <c r="CI50" s="41"/>
      <c r="CJ50" s="36">
        <f t="shared" si="68"/>
        <v>0</v>
      </c>
      <c r="CK50" s="41"/>
      <c r="CL50" s="41"/>
      <c r="CM50" s="41"/>
      <c r="CN50" s="41"/>
      <c r="CO50" s="41"/>
      <c r="CP50" s="41"/>
      <c r="CQ50" s="36">
        <f t="shared" si="69"/>
        <v>0</v>
      </c>
      <c r="CR50" s="41"/>
      <c r="CS50" s="41"/>
      <c r="CT50" s="36">
        <f t="shared" si="4"/>
        <v>0</v>
      </c>
      <c r="CU50" s="41">
        <v>9.4749999999999996</v>
      </c>
      <c r="CV50" s="41">
        <v>9.4749999999999996</v>
      </c>
      <c r="CW50" s="41">
        <v>9.4749999999999996</v>
      </c>
      <c r="CX50" s="41">
        <v>9.4749999999999996</v>
      </c>
      <c r="CY50" s="41">
        <v>9.4749999999999996</v>
      </c>
      <c r="CZ50" s="36">
        <f t="shared" si="67"/>
        <v>47.375</v>
      </c>
      <c r="DA50" s="36">
        <f t="shared" si="6"/>
        <v>47.375</v>
      </c>
      <c r="DB50" s="33"/>
      <c r="DC50" s="41">
        <v>10</v>
      </c>
      <c r="DD50" s="41">
        <v>10</v>
      </c>
      <c r="DE50" s="41">
        <v>10</v>
      </c>
      <c r="DF50" s="41">
        <v>10</v>
      </c>
      <c r="DG50" s="41">
        <v>10</v>
      </c>
      <c r="DH50" s="36">
        <f t="shared" si="56"/>
        <v>50</v>
      </c>
      <c r="DI50" s="41"/>
      <c r="DJ50" s="41"/>
      <c r="DK50" s="41"/>
      <c r="DL50" s="41"/>
      <c r="DM50" s="41"/>
      <c r="DN50" s="41"/>
      <c r="DO50" s="41"/>
      <c r="DP50" s="41"/>
      <c r="DQ50" s="41"/>
      <c r="DR50" s="41"/>
      <c r="DS50" s="41"/>
      <c r="DT50" s="41"/>
      <c r="DU50" s="36">
        <f t="shared" si="8"/>
        <v>0</v>
      </c>
      <c r="DV50" s="36">
        <f t="shared" si="11"/>
        <v>50</v>
      </c>
    </row>
    <row r="51" spans="2:126" x14ac:dyDescent="0.25">
      <c r="B51" s="42"/>
      <c r="C51" s="15" t="s">
        <v>42</v>
      </c>
      <c r="D51" s="86" t="s">
        <v>94</v>
      </c>
      <c r="E51" s="41"/>
      <c r="F51" s="41">
        <v>20</v>
      </c>
      <c r="G51" s="41">
        <v>10</v>
      </c>
      <c r="H51" s="41">
        <v>20</v>
      </c>
      <c r="I51" s="41">
        <v>35</v>
      </c>
      <c r="J51" s="41">
        <v>100</v>
      </c>
      <c r="K51" s="41">
        <v>100</v>
      </c>
      <c r="L51" s="41">
        <v>100</v>
      </c>
      <c r="M51" s="41">
        <v>150</v>
      </c>
      <c r="N51" s="41">
        <v>100</v>
      </c>
      <c r="O51" s="41">
        <v>250</v>
      </c>
      <c r="P51" s="36">
        <f t="shared" si="12"/>
        <v>885</v>
      </c>
      <c r="Q51" s="41"/>
      <c r="R51" s="41"/>
      <c r="S51" s="41"/>
      <c r="T51" s="36">
        <f t="shared" si="13"/>
        <v>0</v>
      </c>
      <c r="U51" s="41"/>
      <c r="V51" s="41">
        <v>17.6736</v>
      </c>
      <c r="W51" s="41">
        <v>17.6736</v>
      </c>
      <c r="X51" s="41">
        <v>17.857700000000001</v>
      </c>
      <c r="Y51" s="41">
        <v>17.857700000000001</v>
      </c>
      <c r="Z51" s="36">
        <f t="shared" si="14"/>
        <v>71.062600000000003</v>
      </c>
      <c r="AA51" s="36">
        <f t="shared" si="0"/>
        <v>956.06259999999997</v>
      </c>
      <c r="AB51" s="33"/>
      <c r="AC51" s="41">
        <v>250</v>
      </c>
      <c r="AD51" s="41">
        <v>375</v>
      </c>
      <c r="AE51" s="41">
        <v>368</v>
      </c>
      <c r="AF51" s="41">
        <v>450</v>
      </c>
      <c r="AG51" s="41">
        <v>350</v>
      </c>
      <c r="AH51" s="36">
        <f t="shared" si="15"/>
        <v>1793</v>
      </c>
      <c r="AI51" s="41"/>
      <c r="AJ51" s="41"/>
      <c r="AK51" s="41"/>
      <c r="AL51" s="41"/>
      <c r="AM51" s="41"/>
      <c r="AN51" s="36">
        <f t="shared" si="16"/>
        <v>0</v>
      </c>
      <c r="AO51" s="41"/>
      <c r="AP51" s="41"/>
      <c r="AQ51" s="41"/>
      <c r="AR51" s="41"/>
      <c r="AS51" s="41"/>
      <c r="AT51" s="36">
        <f t="shared" si="17"/>
        <v>0</v>
      </c>
      <c r="AU51" s="41">
        <v>17.857700000000001</v>
      </c>
      <c r="AV51" s="41">
        <v>17.857700000000001</v>
      </c>
      <c r="AW51" s="41">
        <v>17.949750000000002</v>
      </c>
      <c r="AX51" s="41">
        <v>17.949750000000002</v>
      </c>
      <c r="AY51" s="41">
        <v>17.949750000000002</v>
      </c>
      <c r="AZ51" s="36">
        <f t="shared" si="18"/>
        <v>89.56465</v>
      </c>
      <c r="BA51" s="36">
        <f t="shared" si="19"/>
        <v>1882.56465</v>
      </c>
      <c r="BB51" s="33"/>
      <c r="BC51" s="41">
        <v>300</v>
      </c>
      <c r="BD51" s="41">
        <v>300</v>
      </c>
      <c r="BE51" s="41">
        <v>350</v>
      </c>
      <c r="BF51" s="41">
        <v>300</v>
      </c>
      <c r="BG51" s="41">
        <v>350</v>
      </c>
      <c r="BH51" s="41"/>
      <c r="BI51" s="36">
        <f t="shared" si="20"/>
        <v>1600</v>
      </c>
      <c r="BJ51" s="41"/>
      <c r="BK51" s="41"/>
      <c r="BL51" s="41"/>
      <c r="BM51" s="41"/>
      <c r="BN51" s="41"/>
      <c r="BO51" s="36">
        <f t="shared" si="1"/>
        <v>0</v>
      </c>
      <c r="BP51" s="41"/>
      <c r="BQ51" s="41"/>
      <c r="BR51" s="41"/>
      <c r="BS51" s="41"/>
      <c r="BT51" s="41"/>
      <c r="BU51" s="36">
        <f t="shared" si="21"/>
        <v>0</v>
      </c>
      <c r="BV51" s="41">
        <v>17.949864999999999</v>
      </c>
      <c r="BW51" s="41">
        <v>18.133849999999999</v>
      </c>
      <c r="BX51" s="41">
        <v>18.133849999999999</v>
      </c>
      <c r="BY51" s="41">
        <v>18.133849999999999</v>
      </c>
      <c r="BZ51" s="41">
        <v>18.133849999999999</v>
      </c>
      <c r="CA51" s="36">
        <f t="shared" si="2"/>
        <v>90.485264999999984</v>
      </c>
      <c r="CB51" s="36">
        <f t="shared" si="3"/>
        <v>1690.485265</v>
      </c>
      <c r="CC51" s="33"/>
      <c r="CD51" s="41">
        <v>350</v>
      </c>
      <c r="CE51" s="41">
        <v>350</v>
      </c>
      <c r="CF51" s="41">
        <v>350</v>
      </c>
      <c r="CG51" s="41">
        <v>350</v>
      </c>
      <c r="CH51" s="41">
        <v>350</v>
      </c>
      <c r="CI51" s="41"/>
      <c r="CJ51" s="36">
        <f t="shared" si="68"/>
        <v>1750</v>
      </c>
      <c r="CK51" s="41"/>
      <c r="CL51" s="41"/>
      <c r="CM51" s="41"/>
      <c r="CN51" s="41"/>
      <c r="CO51" s="41"/>
      <c r="CP51" s="41"/>
      <c r="CQ51" s="36">
        <f t="shared" si="69"/>
        <v>0</v>
      </c>
      <c r="CR51" s="41">
        <v>100</v>
      </c>
      <c r="CS51" s="41"/>
      <c r="CT51" s="36">
        <f t="shared" si="4"/>
        <v>100</v>
      </c>
      <c r="CU51" s="41">
        <v>18.41</v>
      </c>
      <c r="CV51" s="41"/>
      <c r="CW51" s="41"/>
      <c r="CX51" s="41"/>
      <c r="CY51" s="41"/>
      <c r="CZ51" s="36">
        <f t="shared" si="67"/>
        <v>18.41</v>
      </c>
      <c r="DA51" s="36">
        <f t="shared" si="6"/>
        <v>1868.41</v>
      </c>
      <c r="DB51" s="33"/>
      <c r="DC51" s="41"/>
      <c r="DD51" s="41"/>
      <c r="DE51" s="41"/>
      <c r="DF51" s="41"/>
      <c r="DG51" s="41"/>
      <c r="DH51" s="36">
        <f t="shared" si="56"/>
        <v>0</v>
      </c>
      <c r="DI51" s="41"/>
      <c r="DJ51" s="41"/>
      <c r="DK51" s="41"/>
      <c r="DL51" s="41"/>
      <c r="DM51" s="41"/>
      <c r="DN51" s="41"/>
      <c r="DO51" s="41"/>
      <c r="DP51" s="41"/>
      <c r="DQ51" s="41"/>
      <c r="DR51" s="41"/>
      <c r="DS51" s="41"/>
      <c r="DT51" s="41"/>
      <c r="DU51" s="36">
        <f t="shared" si="8"/>
        <v>0</v>
      </c>
      <c r="DV51" s="36">
        <f t="shared" si="11"/>
        <v>0</v>
      </c>
    </row>
    <row r="52" spans="2:126" x14ac:dyDescent="0.25">
      <c r="B52" s="42"/>
      <c r="C52" s="16" t="s">
        <v>43</v>
      </c>
      <c r="D52" s="86" t="s">
        <v>95</v>
      </c>
      <c r="E52" s="41"/>
      <c r="F52" s="41"/>
      <c r="G52" s="41"/>
      <c r="H52" s="41"/>
      <c r="I52" s="41"/>
      <c r="J52" s="41"/>
      <c r="K52" s="41"/>
      <c r="L52" s="41"/>
      <c r="M52" s="41"/>
      <c r="N52" s="41"/>
      <c r="O52" s="41"/>
      <c r="P52" s="36">
        <f t="shared" si="12"/>
        <v>0</v>
      </c>
      <c r="Q52" s="41"/>
      <c r="R52" s="41"/>
      <c r="S52" s="41"/>
      <c r="T52" s="36">
        <f t="shared" si="13"/>
        <v>0</v>
      </c>
      <c r="U52" s="41"/>
      <c r="V52" s="41"/>
      <c r="W52" s="41"/>
      <c r="X52" s="41"/>
      <c r="Y52" s="41"/>
      <c r="Z52" s="36">
        <f t="shared" si="14"/>
        <v>0</v>
      </c>
      <c r="AA52" s="36">
        <f t="shared" si="0"/>
        <v>0</v>
      </c>
      <c r="AB52" s="33"/>
      <c r="AC52" s="41"/>
      <c r="AD52" s="41"/>
      <c r="AE52" s="41"/>
      <c r="AF52" s="41"/>
      <c r="AG52" s="41"/>
      <c r="AH52" s="36">
        <f t="shared" si="15"/>
        <v>0</v>
      </c>
      <c r="AI52" s="41"/>
      <c r="AJ52" s="41"/>
      <c r="AK52" s="41"/>
      <c r="AL52" s="41"/>
      <c r="AM52" s="41"/>
      <c r="AN52" s="36">
        <f t="shared" si="16"/>
        <v>0</v>
      </c>
      <c r="AO52" s="41"/>
      <c r="AP52" s="41"/>
      <c r="AQ52" s="41"/>
      <c r="AR52" s="41"/>
      <c r="AS52" s="41"/>
      <c r="AT52" s="36">
        <f t="shared" si="17"/>
        <v>0</v>
      </c>
      <c r="AU52" s="41"/>
      <c r="AV52" s="41"/>
      <c r="AW52" s="41"/>
      <c r="AX52" s="41"/>
      <c r="AY52" s="41"/>
      <c r="AZ52" s="36">
        <f t="shared" si="18"/>
        <v>0</v>
      </c>
      <c r="BA52" s="36">
        <f t="shared" si="19"/>
        <v>0</v>
      </c>
      <c r="BB52" s="33"/>
      <c r="BC52" s="41">
        <v>1.6</v>
      </c>
      <c r="BD52" s="41"/>
      <c r="BE52" s="41"/>
      <c r="BF52" s="41"/>
      <c r="BG52" s="41">
        <v>0.94569999999999999</v>
      </c>
      <c r="BH52" s="41"/>
      <c r="BI52" s="36">
        <f t="shared" si="20"/>
        <v>2.5457000000000001</v>
      </c>
      <c r="BJ52" s="41"/>
      <c r="BK52" s="41"/>
      <c r="BL52" s="41"/>
      <c r="BM52" s="41"/>
      <c r="BN52" s="41"/>
      <c r="BO52" s="36">
        <f t="shared" si="1"/>
        <v>0</v>
      </c>
      <c r="BP52" s="41"/>
      <c r="BQ52" s="41"/>
      <c r="BR52" s="41"/>
      <c r="BS52" s="41"/>
      <c r="BT52" s="41"/>
      <c r="BU52" s="36">
        <f t="shared" si="21"/>
        <v>0</v>
      </c>
      <c r="BV52" s="41"/>
      <c r="BW52" s="41"/>
      <c r="BX52" s="41"/>
      <c r="BY52" s="41"/>
      <c r="BZ52" s="41"/>
      <c r="CA52" s="36">
        <f t="shared" si="2"/>
        <v>0</v>
      </c>
      <c r="CB52" s="36">
        <f t="shared" si="3"/>
        <v>2.5457000000000001</v>
      </c>
      <c r="CC52" s="33"/>
      <c r="CD52" s="41"/>
      <c r="CE52" s="41"/>
      <c r="CF52" s="41"/>
      <c r="CG52" s="41"/>
      <c r="CH52" s="41"/>
      <c r="CI52" s="41">
        <v>10</v>
      </c>
      <c r="CJ52" s="36">
        <f t="shared" si="68"/>
        <v>10</v>
      </c>
      <c r="CK52" s="41"/>
      <c r="CL52" s="41"/>
      <c r="CM52" s="41"/>
      <c r="CN52" s="41"/>
      <c r="CO52" s="41"/>
      <c r="CP52" s="41"/>
      <c r="CQ52" s="36">
        <f t="shared" si="69"/>
        <v>0</v>
      </c>
      <c r="CR52" s="41">
        <v>20</v>
      </c>
      <c r="CS52" s="41"/>
      <c r="CT52" s="36">
        <f t="shared" si="4"/>
        <v>20</v>
      </c>
      <c r="CU52" s="41"/>
      <c r="CV52" s="41"/>
      <c r="CW52" s="41"/>
      <c r="CX52" s="41"/>
      <c r="CY52" s="41"/>
      <c r="CZ52" s="36">
        <f t="shared" si="67"/>
        <v>0</v>
      </c>
      <c r="DA52" s="36">
        <f t="shared" si="6"/>
        <v>30</v>
      </c>
      <c r="DB52" s="33"/>
      <c r="DC52" s="41"/>
      <c r="DD52" s="41"/>
      <c r="DE52" s="41"/>
      <c r="DF52" s="41"/>
      <c r="DG52" s="41"/>
      <c r="DH52" s="36">
        <f t="shared" si="56"/>
        <v>0</v>
      </c>
      <c r="DI52" s="41"/>
      <c r="DJ52" s="41"/>
      <c r="DK52" s="41"/>
      <c r="DL52" s="41"/>
      <c r="DM52" s="41"/>
      <c r="DN52" s="41"/>
      <c r="DO52" s="41"/>
      <c r="DP52" s="41"/>
      <c r="DQ52" s="41"/>
      <c r="DR52" s="41"/>
      <c r="DS52" s="41"/>
      <c r="DT52" s="41"/>
      <c r="DU52" s="36">
        <f t="shared" si="8"/>
        <v>0</v>
      </c>
      <c r="DV52" s="36">
        <f t="shared" si="11"/>
        <v>0</v>
      </c>
    </row>
    <row r="53" spans="2:126" x14ac:dyDescent="0.25">
      <c r="B53" s="133"/>
      <c r="C53" s="15" t="s">
        <v>121</v>
      </c>
      <c r="D53" s="86" t="s">
        <v>89</v>
      </c>
      <c r="E53" s="41"/>
      <c r="F53" s="41"/>
      <c r="G53" s="41"/>
      <c r="H53" s="41"/>
      <c r="I53" s="41"/>
      <c r="J53" s="41"/>
      <c r="K53" s="41"/>
      <c r="L53" s="41"/>
      <c r="M53" s="41"/>
      <c r="N53" s="41"/>
      <c r="O53" s="41"/>
      <c r="P53" s="36">
        <f>SUM(E53:O53)</f>
        <v>0</v>
      </c>
      <c r="Q53" s="41"/>
      <c r="R53" s="41"/>
      <c r="S53" s="41"/>
      <c r="T53" s="36">
        <f>SUM(Q53:S53)</f>
        <v>0</v>
      </c>
      <c r="U53" s="41"/>
      <c r="V53" s="41"/>
      <c r="W53" s="41"/>
      <c r="X53" s="41"/>
      <c r="Y53" s="41"/>
      <c r="Z53" s="36">
        <f>SUM(U53:Y53)</f>
        <v>0</v>
      </c>
      <c r="AA53" s="36">
        <f t="shared" si="0"/>
        <v>0</v>
      </c>
      <c r="AB53" s="35"/>
      <c r="AC53" s="41"/>
      <c r="AD53" s="41"/>
      <c r="AE53" s="41"/>
      <c r="AF53" s="41"/>
      <c r="AG53" s="41"/>
      <c r="AH53" s="36">
        <f>SUM(AC53:AG53)</f>
        <v>0</v>
      </c>
      <c r="AI53" s="41"/>
      <c r="AJ53" s="41"/>
      <c r="AK53" s="41"/>
      <c r="AL53" s="41"/>
      <c r="AM53" s="41"/>
      <c r="AN53" s="36">
        <f>SUM(AI53:AM53)</f>
        <v>0</v>
      </c>
      <c r="AO53" s="41"/>
      <c r="AP53" s="41"/>
      <c r="AQ53" s="41"/>
      <c r="AR53" s="41"/>
      <c r="AS53" s="41"/>
      <c r="AT53" s="36">
        <f>SUM(AO53:AS53)</f>
        <v>0</v>
      </c>
      <c r="AU53" s="41"/>
      <c r="AV53" s="41"/>
      <c r="AW53" s="41"/>
      <c r="AX53" s="41"/>
      <c r="AY53" s="41"/>
      <c r="AZ53" s="36">
        <f>SUM(AU53:AY53)</f>
        <v>0</v>
      </c>
      <c r="BA53" s="36">
        <f t="shared" si="19"/>
        <v>0</v>
      </c>
      <c r="BB53" s="35"/>
      <c r="BC53" s="41"/>
      <c r="BD53" s="41"/>
      <c r="BE53" s="41"/>
      <c r="BF53" s="41"/>
      <c r="BG53" s="41"/>
      <c r="BH53" s="41"/>
      <c r="BI53" s="36">
        <f>SUM(BC53:BH53)</f>
        <v>0</v>
      </c>
      <c r="BJ53" s="41"/>
      <c r="BK53" s="41"/>
      <c r="BL53" s="41"/>
      <c r="BM53" s="41"/>
      <c r="BN53" s="41"/>
      <c r="BO53" s="36">
        <f t="shared" si="1"/>
        <v>0</v>
      </c>
      <c r="BP53" s="41"/>
      <c r="BQ53" s="41"/>
      <c r="BR53" s="41"/>
      <c r="BS53" s="41"/>
      <c r="BT53" s="41"/>
      <c r="BU53" s="36">
        <f>SUM(BP53:BT53)</f>
        <v>0</v>
      </c>
      <c r="BV53" s="41"/>
      <c r="BW53" s="41"/>
      <c r="BX53" s="41"/>
      <c r="BY53" s="41"/>
      <c r="BZ53" s="41"/>
      <c r="CA53" s="36">
        <f t="shared" si="2"/>
        <v>0</v>
      </c>
      <c r="CB53" s="36">
        <f t="shared" si="3"/>
        <v>0</v>
      </c>
      <c r="CC53" s="35"/>
      <c r="CD53" s="41"/>
      <c r="CE53" s="41"/>
      <c r="CF53" s="41"/>
      <c r="CG53" s="41"/>
      <c r="CH53" s="41"/>
      <c r="CI53" s="41">
        <v>1</v>
      </c>
      <c r="CJ53" s="36">
        <f>SUM(CD53:CI53)</f>
        <v>1</v>
      </c>
      <c r="CK53" s="41"/>
      <c r="CL53" s="41"/>
      <c r="CM53" s="41"/>
      <c r="CN53" s="41"/>
      <c r="CO53" s="41"/>
      <c r="CP53" s="41"/>
      <c r="CQ53" s="36">
        <f>SUM(CK53:CP53)</f>
        <v>0</v>
      </c>
      <c r="CR53" s="41"/>
      <c r="CS53" s="41"/>
      <c r="CT53" s="36">
        <f t="shared" si="4"/>
        <v>0</v>
      </c>
      <c r="CU53" s="41"/>
      <c r="CV53" s="41"/>
      <c r="CW53" s="41"/>
      <c r="CX53" s="41"/>
      <c r="CY53" s="41"/>
      <c r="CZ53" s="36">
        <f t="shared" si="67"/>
        <v>0</v>
      </c>
      <c r="DA53" s="36">
        <f t="shared" si="6"/>
        <v>1</v>
      </c>
      <c r="DB53" s="35"/>
      <c r="DC53" s="41"/>
      <c r="DD53" s="41"/>
      <c r="DE53" s="41"/>
      <c r="DF53" s="41"/>
      <c r="DG53" s="41"/>
      <c r="DH53" s="36">
        <f t="shared" si="56"/>
        <v>0</v>
      </c>
      <c r="DI53" s="41"/>
      <c r="DJ53" s="41"/>
      <c r="DK53" s="41"/>
      <c r="DL53" s="41"/>
      <c r="DM53" s="41"/>
      <c r="DN53" s="41"/>
      <c r="DO53" s="41"/>
      <c r="DP53" s="41"/>
      <c r="DQ53" s="41"/>
      <c r="DR53" s="41"/>
      <c r="DS53" s="41"/>
      <c r="DT53" s="41"/>
      <c r="DU53" s="36">
        <f t="shared" si="8"/>
        <v>0</v>
      </c>
      <c r="DV53" s="36">
        <f t="shared" si="11"/>
        <v>0</v>
      </c>
    </row>
    <row r="54" spans="2:126" x14ac:dyDescent="0.25">
      <c r="B54" s="183"/>
      <c r="C54" s="185" t="s">
        <v>44</v>
      </c>
      <c r="D54" s="86" t="s">
        <v>96</v>
      </c>
      <c r="E54" s="41">
        <v>3</v>
      </c>
      <c r="F54" s="41"/>
      <c r="G54" s="41">
        <v>10.5</v>
      </c>
      <c r="H54" s="41">
        <v>3.5</v>
      </c>
      <c r="I54" s="41">
        <v>10</v>
      </c>
      <c r="J54" s="41">
        <v>3.5</v>
      </c>
      <c r="K54" s="41">
        <v>12.5</v>
      </c>
      <c r="L54" s="41">
        <v>24</v>
      </c>
      <c r="M54" s="41"/>
      <c r="N54" s="41"/>
      <c r="O54" s="41">
        <v>10.834273</v>
      </c>
      <c r="P54" s="36">
        <f t="shared" si="12"/>
        <v>77.834272999999996</v>
      </c>
      <c r="Q54" s="41"/>
      <c r="R54" s="41"/>
      <c r="S54" s="41"/>
      <c r="T54" s="36">
        <f t="shared" si="13"/>
        <v>0</v>
      </c>
      <c r="U54" s="41"/>
      <c r="V54" s="41">
        <v>9.0432000000000006</v>
      </c>
      <c r="W54" s="41">
        <v>16.8489</v>
      </c>
      <c r="X54" s="41">
        <v>25.064800000000002</v>
      </c>
      <c r="Y54" s="41">
        <v>34.557726000000002</v>
      </c>
      <c r="Z54" s="36">
        <f t="shared" si="14"/>
        <v>85.514626000000007</v>
      </c>
      <c r="AA54" s="36">
        <f t="shared" si="0"/>
        <v>163.34889900000002</v>
      </c>
      <c r="AB54" s="33"/>
      <c r="AC54" s="41">
        <v>50.85</v>
      </c>
      <c r="AD54" s="41">
        <v>124.15</v>
      </c>
      <c r="AE54" s="41">
        <v>270.2195122</v>
      </c>
      <c r="AF54" s="41">
        <v>184.53134191000001</v>
      </c>
      <c r="AG54" s="41">
        <v>257.24914662882702</v>
      </c>
      <c r="AH54" s="36">
        <f t="shared" si="15"/>
        <v>887.000000738827</v>
      </c>
      <c r="AI54" s="41">
        <v>2.15</v>
      </c>
      <c r="AJ54" s="41">
        <v>4.8499999999999996</v>
      </c>
      <c r="AK54" s="41">
        <v>9.0000000000000018</v>
      </c>
      <c r="AL54" s="41">
        <v>13.868658172198067</v>
      </c>
      <c r="AM54" s="41">
        <v>8.2162828569053552</v>
      </c>
      <c r="AN54" s="36">
        <f t="shared" si="16"/>
        <v>38.084941029103419</v>
      </c>
      <c r="AO54" s="41"/>
      <c r="AP54" s="41"/>
      <c r="AQ54" s="41"/>
      <c r="AR54" s="41"/>
      <c r="AS54" s="41"/>
      <c r="AT54" s="36">
        <f t="shared" si="17"/>
        <v>0</v>
      </c>
      <c r="AU54" s="41">
        <v>43.943950999999998</v>
      </c>
      <c r="AV54" s="41">
        <v>53.605328</v>
      </c>
      <c r="AW54" s="41">
        <v>63.340803999999999</v>
      </c>
      <c r="AX54" s="41">
        <v>73.255706000000004</v>
      </c>
      <c r="AY54" s="41">
        <v>83.594239000000002</v>
      </c>
      <c r="AZ54" s="36">
        <f t="shared" si="18"/>
        <v>317.740028</v>
      </c>
      <c r="BA54" s="36">
        <f t="shared" si="19"/>
        <v>1242.8249697679305</v>
      </c>
      <c r="BB54" s="33"/>
      <c r="BC54" s="41">
        <v>200</v>
      </c>
      <c r="BD54" s="41">
        <v>200</v>
      </c>
      <c r="BE54" s="41">
        <v>199.66000257000005</v>
      </c>
      <c r="BF54" s="41">
        <v>200</v>
      </c>
      <c r="BG54" s="41">
        <v>200</v>
      </c>
      <c r="BH54" s="41"/>
      <c r="BI54" s="36">
        <f t="shared" si="20"/>
        <v>999.66000257000007</v>
      </c>
      <c r="BJ54" s="41"/>
      <c r="BK54" s="41"/>
      <c r="BL54" s="41"/>
      <c r="BM54" s="41"/>
      <c r="BN54" s="41"/>
      <c r="BO54" s="36">
        <f t="shared" si="1"/>
        <v>0</v>
      </c>
      <c r="BP54" s="41"/>
      <c r="BQ54" s="41"/>
      <c r="BR54" s="41"/>
      <c r="BS54" s="41"/>
      <c r="BT54" s="41"/>
      <c r="BU54" s="36">
        <f t="shared" si="21"/>
        <v>0</v>
      </c>
      <c r="BV54" s="41">
        <v>92.464903000000007</v>
      </c>
      <c r="BW54" s="41">
        <v>101.44343704000001</v>
      </c>
      <c r="BX54" s="41">
        <v>110.08045991</v>
      </c>
      <c r="BY54" s="41">
        <v>119.01755</v>
      </c>
      <c r="BZ54" s="41">
        <v>128.95940879</v>
      </c>
      <c r="CA54" s="36">
        <f t="shared" si="2"/>
        <v>551.96575874000007</v>
      </c>
      <c r="CB54" s="36">
        <f t="shared" si="3"/>
        <v>1551.6257613100001</v>
      </c>
      <c r="CC54" s="33"/>
      <c r="CD54" s="41"/>
      <c r="CE54" s="41"/>
      <c r="CF54" s="41"/>
      <c r="CG54" s="41"/>
      <c r="CH54" s="41"/>
      <c r="CI54" s="41">
        <v>1335</v>
      </c>
      <c r="CJ54" s="36">
        <f t="shared" si="68"/>
        <v>1335</v>
      </c>
      <c r="CK54" s="41"/>
      <c r="CL54" s="41"/>
      <c r="CM54" s="41"/>
      <c r="CN54" s="41"/>
      <c r="CO54" s="41"/>
      <c r="CP54" s="41">
        <v>25</v>
      </c>
      <c r="CQ54" s="36">
        <f t="shared" si="69"/>
        <v>25</v>
      </c>
      <c r="CR54" s="41">
        <v>500</v>
      </c>
      <c r="CS54" s="41"/>
      <c r="CT54" s="36">
        <f t="shared" si="4"/>
        <v>500</v>
      </c>
      <c r="CU54" s="41">
        <v>140.37188399999999</v>
      </c>
      <c r="CV54" s="41">
        <v>127.046812</v>
      </c>
      <c r="CW54" s="41">
        <v>111.019565</v>
      </c>
      <c r="CX54" s="41">
        <v>96.997390999999993</v>
      </c>
      <c r="CY54" s="41">
        <v>80.870724999999993</v>
      </c>
      <c r="CZ54" s="36">
        <f t="shared" si="67"/>
        <v>556.306377</v>
      </c>
      <c r="DA54" s="36">
        <f t="shared" si="6"/>
        <v>2416.3063769999999</v>
      </c>
      <c r="DB54" s="33"/>
      <c r="DC54" s="41"/>
      <c r="DD54" s="41"/>
      <c r="DE54" s="41"/>
      <c r="DF54" s="41"/>
      <c r="DG54" s="41"/>
      <c r="DH54" s="36">
        <f t="shared" si="56"/>
        <v>0</v>
      </c>
      <c r="DI54" s="41">
        <v>64.956811999999999</v>
      </c>
      <c r="DJ54" s="41">
        <v>13.547101</v>
      </c>
      <c r="DK54" s="41">
        <v>11.108696</v>
      </c>
      <c r="DL54" s="41">
        <v>8.8007240000000007</v>
      </c>
      <c r="DM54" s="41"/>
      <c r="DN54" s="41"/>
      <c r="DO54" s="41"/>
      <c r="DP54" s="41"/>
      <c r="DQ54" s="41"/>
      <c r="DR54" s="41"/>
      <c r="DS54" s="41"/>
      <c r="DT54" s="41"/>
      <c r="DU54" s="36">
        <f t="shared" si="8"/>
        <v>98.413332999999994</v>
      </c>
      <c r="DV54" s="36">
        <f t="shared" si="11"/>
        <v>98.413332999999994</v>
      </c>
    </row>
    <row r="55" spans="2:126" x14ac:dyDescent="0.25">
      <c r="B55" s="183"/>
      <c r="C55" s="186"/>
      <c r="D55" s="86" t="s">
        <v>89</v>
      </c>
      <c r="E55" s="41"/>
      <c r="F55" s="41"/>
      <c r="G55" s="41"/>
      <c r="H55" s="41"/>
      <c r="I55" s="41"/>
      <c r="J55" s="41"/>
      <c r="K55" s="41"/>
      <c r="L55" s="41"/>
      <c r="M55" s="41"/>
      <c r="N55" s="41"/>
      <c r="O55" s="41"/>
      <c r="P55" s="36">
        <f>SUM(E55:O55)</f>
        <v>0</v>
      </c>
      <c r="Q55" s="41"/>
      <c r="R55" s="41"/>
      <c r="S55" s="41">
        <v>22.204536000000001</v>
      </c>
      <c r="T55" s="36">
        <f>SUM(Q55:S55)</f>
        <v>22.204536000000001</v>
      </c>
      <c r="U55" s="41"/>
      <c r="V55" s="41"/>
      <c r="W55" s="41"/>
      <c r="X55" s="41"/>
      <c r="Y55" s="41"/>
      <c r="Z55" s="36">
        <f>SUM(U55:Y55)</f>
        <v>0</v>
      </c>
      <c r="AA55" s="36">
        <f t="shared" si="0"/>
        <v>22.204536000000001</v>
      </c>
      <c r="AB55" s="33"/>
      <c r="AC55" s="41"/>
      <c r="AD55" s="41"/>
      <c r="AE55" s="41"/>
      <c r="AF55" s="41"/>
      <c r="AG55" s="41"/>
      <c r="AH55" s="36">
        <f>SUM(AC55:AG55)</f>
        <v>0</v>
      </c>
      <c r="AI55" s="41"/>
      <c r="AJ55" s="41"/>
      <c r="AK55" s="41"/>
      <c r="AL55" s="41"/>
      <c r="AM55" s="41"/>
      <c r="AN55" s="36">
        <f>SUM(AI55:AM55)</f>
        <v>0</v>
      </c>
      <c r="AO55" s="41">
        <v>52.913243999999999</v>
      </c>
      <c r="AP55" s="41">
        <v>18.216093999999998</v>
      </c>
      <c r="AQ55" s="41">
        <v>65.530781000000005</v>
      </c>
      <c r="AR55" s="41">
        <v>119.421025</v>
      </c>
      <c r="AS55" s="41">
        <v>60.768000000000001</v>
      </c>
      <c r="AT55" s="36">
        <f>SUM(AO55:AS55)</f>
        <v>316.84914400000002</v>
      </c>
      <c r="AU55" s="41"/>
      <c r="AV55" s="41"/>
      <c r="AW55" s="41"/>
      <c r="AX55" s="41"/>
      <c r="AY55" s="41"/>
      <c r="AZ55" s="36">
        <f>SUM(AU55:AY55)</f>
        <v>0</v>
      </c>
      <c r="BA55" s="36">
        <f>SUM(AH55,AN55,AT55,AZ55)</f>
        <v>316.84914400000002</v>
      </c>
      <c r="BB55" s="33"/>
      <c r="BC55" s="41"/>
      <c r="BD55" s="41"/>
      <c r="BE55" s="41"/>
      <c r="BF55" s="41"/>
      <c r="BG55" s="41"/>
      <c r="BH55" s="41"/>
      <c r="BI55" s="36">
        <f>SUM(BC55:BH55)</f>
        <v>0</v>
      </c>
      <c r="BJ55" s="41"/>
      <c r="BK55" s="41"/>
      <c r="BL55" s="41"/>
      <c r="BM55" s="41"/>
      <c r="BN55" s="41"/>
      <c r="BO55" s="36">
        <f t="shared" si="1"/>
        <v>0</v>
      </c>
      <c r="BP55" s="41">
        <v>37.766399999999997</v>
      </c>
      <c r="BQ55" s="41">
        <v>44.8384</v>
      </c>
      <c r="BR55" s="41">
        <v>0</v>
      </c>
      <c r="BS55" s="41">
        <v>2.7165200000000986</v>
      </c>
      <c r="BT55" s="41">
        <v>-3.5527136788005009E-15</v>
      </c>
      <c r="BU55" s="36">
        <f>SUM(BP55:BT55)</f>
        <v>85.3213200000001</v>
      </c>
      <c r="BV55" s="41"/>
      <c r="BW55" s="41"/>
      <c r="BX55" s="41"/>
      <c r="BY55" s="41"/>
      <c r="BZ55" s="41"/>
      <c r="CA55" s="36">
        <f t="shared" si="2"/>
        <v>0</v>
      </c>
      <c r="CB55" s="36">
        <f t="shared" si="3"/>
        <v>85.3213200000001</v>
      </c>
      <c r="CC55" s="33"/>
      <c r="CD55" s="41"/>
      <c r="CE55" s="41"/>
      <c r="CF55" s="41"/>
      <c r="CG55" s="41"/>
      <c r="CH55" s="41"/>
      <c r="CI55" s="41"/>
      <c r="CJ55" s="36">
        <f>SUM(CD55:CI55)</f>
        <v>0</v>
      </c>
      <c r="CK55" s="41"/>
      <c r="CL55" s="41"/>
      <c r="CM55" s="41"/>
      <c r="CN55" s="41"/>
      <c r="CO55" s="41"/>
      <c r="CP55" s="41"/>
      <c r="CQ55" s="36">
        <f>SUM(CK55:CP55)</f>
        <v>0</v>
      </c>
      <c r="CR55" s="41">
        <v>60.625</v>
      </c>
      <c r="CS55" s="41"/>
      <c r="CT55" s="36">
        <f t="shared" si="4"/>
        <v>60.625</v>
      </c>
      <c r="CU55" s="41"/>
      <c r="CV55" s="41"/>
      <c r="CW55" s="41"/>
      <c r="CX55" s="41"/>
      <c r="CY55" s="41"/>
      <c r="CZ55" s="36">
        <f t="shared" si="67"/>
        <v>0</v>
      </c>
      <c r="DA55" s="36">
        <f t="shared" si="6"/>
        <v>60.625</v>
      </c>
      <c r="DB55" s="33"/>
      <c r="DC55" s="41"/>
      <c r="DD55" s="41"/>
      <c r="DE55" s="41"/>
      <c r="DF55" s="41"/>
      <c r="DG55" s="41"/>
      <c r="DH55" s="36">
        <f t="shared" si="56"/>
        <v>0</v>
      </c>
      <c r="DI55" s="41"/>
      <c r="DJ55" s="41"/>
      <c r="DK55" s="41"/>
      <c r="DL55" s="41"/>
      <c r="DM55" s="41"/>
      <c r="DN55" s="41"/>
      <c r="DO55" s="41"/>
      <c r="DP55" s="41"/>
      <c r="DQ55" s="41"/>
      <c r="DR55" s="41"/>
      <c r="DS55" s="41"/>
      <c r="DT55" s="41"/>
      <c r="DU55" s="36">
        <f t="shared" si="8"/>
        <v>0</v>
      </c>
      <c r="DV55" s="36">
        <f t="shared" si="11"/>
        <v>0</v>
      </c>
    </row>
    <row r="56" spans="2:126" x14ac:dyDescent="0.25">
      <c r="B56" s="42">
        <v>8</v>
      </c>
      <c r="C56" s="16" t="s">
        <v>45</v>
      </c>
      <c r="D56" s="86" t="s">
        <v>89</v>
      </c>
      <c r="E56" s="41"/>
      <c r="F56" s="41">
        <v>48.091999999999999</v>
      </c>
      <c r="G56" s="41">
        <v>53</v>
      </c>
      <c r="H56" s="41">
        <v>58</v>
      </c>
      <c r="I56" s="41">
        <v>59.64</v>
      </c>
      <c r="J56" s="41">
        <v>64.48</v>
      </c>
      <c r="K56" s="41">
        <v>69.3</v>
      </c>
      <c r="L56" s="41">
        <v>69.3</v>
      </c>
      <c r="M56" s="41">
        <v>71.912999999999997</v>
      </c>
      <c r="N56" s="41">
        <v>75</v>
      </c>
      <c r="O56" s="41">
        <v>78</v>
      </c>
      <c r="P56" s="36">
        <f t="shared" si="12"/>
        <v>646.72500000000002</v>
      </c>
      <c r="Q56" s="41"/>
      <c r="R56" s="41"/>
      <c r="S56" s="41"/>
      <c r="T56" s="36">
        <f t="shared" si="13"/>
        <v>0</v>
      </c>
      <c r="U56" s="41"/>
      <c r="V56" s="41"/>
      <c r="W56" s="41"/>
      <c r="X56" s="41"/>
      <c r="Y56" s="41"/>
      <c r="Z56" s="36">
        <f t="shared" si="14"/>
        <v>0</v>
      </c>
      <c r="AA56" s="36">
        <f t="shared" si="0"/>
        <v>646.72500000000002</v>
      </c>
      <c r="AB56" s="33"/>
      <c r="AC56" s="41">
        <v>89.82</v>
      </c>
      <c r="AD56" s="41">
        <v>130</v>
      </c>
      <c r="AE56" s="41">
        <v>137.978655</v>
      </c>
      <c r="AF56" s="41">
        <v>175</v>
      </c>
      <c r="AG56" s="41">
        <v>200</v>
      </c>
      <c r="AH56" s="36">
        <f t="shared" si="15"/>
        <v>732.79865500000005</v>
      </c>
      <c r="AI56" s="41"/>
      <c r="AJ56" s="41"/>
      <c r="AK56" s="41"/>
      <c r="AL56" s="41"/>
      <c r="AM56" s="41"/>
      <c r="AN56" s="36">
        <f t="shared" si="16"/>
        <v>0</v>
      </c>
      <c r="AO56" s="41"/>
      <c r="AP56" s="41"/>
      <c r="AQ56" s="41"/>
      <c r="AR56" s="41"/>
      <c r="AS56" s="41"/>
      <c r="AT56" s="36">
        <f t="shared" si="17"/>
        <v>0</v>
      </c>
      <c r="AU56" s="41"/>
      <c r="AV56" s="41"/>
      <c r="AW56" s="41"/>
      <c r="AX56" s="41"/>
      <c r="AY56" s="41"/>
      <c r="AZ56" s="36">
        <f t="shared" si="18"/>
        <v>0</v>
      </c>
      <c r="BA56" s="36">
        <f t="shared" si="19"/>
        <v>732.79865500000005</v>
      </c>
      <c r="BB56" s="33"/>
      <c r="BC56" s="41">
        <v>235</v>
      </c>
      <c r="BD56" s="41">
        <v>275</v>
      </c>
      <c r="BE56" s="41">
        <v>290</v>
      </c>
      <c r="BF56" s="41">
        <v>290</v>
      </c>
      <c r="BG56" s="41">
        <v>306</v>
      </c>
      <c r="BH56" s="41"/>
      <c r="BI56" s="36">
        <f t="shared" si="20"/>
        <v>1396</v>
      </c>
      <c r="BJ56" s="41"/>
      <c r="BK56" s="41"/>
      <c r="BL56" s="41"/>
      <c r="BM56" s="41"/>
      <c r="BN56" s="41"/>
      <c r="BO56" s="36">
        <f t="shared" si="1"/>
        <v>0</v>
      </c>
      <c r="BP56" s="41"/>
      <c r="BQ56" s="41"/>
      <c r="BR56" s="41"/>
      <c r="BS56" s="41"/>
      <c r="BT56" s="41"/>
      <c r="BU56" s="36">
        <f t="shared" si="21"/>
        <v>0</v>
      </c>
      <c r="BV56" s="41"/>
      <c r="BW56" s="41"/>
      <c r="BX56" s="41"/>
      <c r="BY56" s="41"/>
      <c r="BZ56" s="41"/>
      <c r="CA56" s="36">
        <f t="shared" si="2"/>
        <v>0</v>
      </c>
      <c r="CB56" s="36">
        <f t="shared" si="3"/>
        <v>1396</v>
      </c>
      <c r="CC56" s="33"/>
      <c r="CD56" s="41">
        <v>294</v>
      </c>
      <c r="CE56" s="41">
        <v>290</v>
      </c>
      <c r="CF56" s="41">
        <v>290</v>
      </c>
      <c r="CG56" s="41"/>
      <c r="CH56" s="41"/>
      <c r="CI56" s="41"/>
      <c r="CJ56" s="36">
        <f t="shared" ref="CJ56" si="70">SUM(CD56:CI56)</f>
        <v>874</v>
      </c>
      <c r="CK56" s="41"/>
      <c r="CL56" s="41"/>
      <c r="CM56" s="41"/>
      <c r="CN56" s="41"/>
      <c r="CO56" s="41"/>
      <c r="CP56" s="41"/>
      <c r="CQ56" s="36">
        <f t="shared" ref="CQ56" si="71">SUM(CK56:CP56)</f>
        <v>0</v>
      </c>
      <c r="CR56" s="41"/>
      <c r="CS56" s="41"/>
      <c r="CT56" s="36">
        <f t="shared" si="4"/>
        <v>0</v>
      </c>
      <c r="CU56" s="41"/>
      <c r="CV56" s="41"/>
      <c r="CW56" s="41"/>
      <c r="CX56" s="41"/>
      <c r="CY56" s="41"/>
      <c r="CZ56" s="36">
        <f t="shared" si="67"/>
        <v>0</v>
      </c>
      <c r="DA56" s="36">
        <f t="shared" si="6"/>
        <v>874</v>
      </c>
      <c r="DB56" s="33"/>
      <c r="DC56" s="41"/>
      <c r="DD56" s="41"/>
      <c r="DE56" s="41"/>
      <c r="DF56" s="41"/>
      <c r="DG56" s="41"/>
      <c r="DH56" s="36">
        <f t="shared" si="56"/>
        <v>0</v>
      </c>
      <c r="DI56" s="41"/>
      <c r="DJ56" s="41"/>
      <c r="DK56" s="41"/>
      <c r="DL56" s="41"/>
      <c r="DM56" s="41"/>
      <c r="DN56" s="41"/>
      <c r="DO56" s="41"/>
      <c r="DP56" s="41"/>
      <c r="DQ56" s="41"/>
      <c r="DR56" s="41"/>
      <c r="DS56" s="41"/>
      <c r="DT56" s="41"/>
      <c r="DU56" s="36">
        <f t="shared" si="8"/>
        <v>0</v>
      </c>
      <c r="DV56" s="36">
        <f t="shared" si="11"/>
        <v>0</v>
      </c>
    </row>
    <row r="57" spans="2:126" ht="19.5" customHeight="1" x14ac:dyDescent="0.25">
      <c r="B57" s="32"/>
      <c r="AA57" s="87"/>
      <c r="BA57" s="87"/>
      <c r="CB57" s="87"/>
      <c r="DA57" s="87"/>
      <c r="DV57" s="87"/>
    </row>
    <row r="58" spans="2:126" ht="29.25" customHeight="1" x14ac:dyDescent="0.25">
      <c r="B58" s="42">
        <v>9</v>
      </c>
      <c r="C58" s="14" t="s">
        <v>47</v>
      </c>
      <c r="D58" s="86"/>
      <c r="E58" s="39"/>
      <c r="F58" s="39"/>
      <c r="G58" s="39"/>
      <c r="H58" s="39"/>
      <c r="I58" s="39"/>
      <c r="J58" s="39"/>
      <c r="K58" s="39"/>
      <c r="L58" s="39"/>
      <c r="M58" s="39"/>
      <c r="N58" s="39"/>
      <c r="O58" s="39"/>
      <c r="P58" s="34"/>
      <c r="Q58" s="39"/>
      <c r="R58" s="39"/>
      <c r="S58" s="39"/>
      <c r="T58" s="34"/>
      <c r="U58" s="39"/>
      <c r="V58" s="39"/>
      <c r="W58" s="39"/>
      <c r="X58" s="39"/>
      <c r="Y58" s="39"/>
      <c r="Z58" s="34"/>
      <c r="AA58" s="34"/>
      <c r="AB58" s="35"/>
      <c r="AC58" s="39"/>
      <c r="AD58" s="39"/>
      <c r="AE58" s="39"/>
      <c r="AF58" s="39"/>
      <c r="AG58" s="39"/>
      <c r="AH58" s="34"/>
      <c r="AI58" s="39"/>
      <c r="AJ58" s="39"/>
      <c r="AK58" s="39"/>
      <c r="AL58" s="39"/>
      <c r="AM58" s="39"/>
      <c r="AN58" s="34"/>
      <c r="AO58" s="39"/>
      <c r="AP58" s="39"/>
      <c r="AQ58" s="39"/>
      <c r="AR58" s="39"/>
      <c r="AS58" s="39"/>
      <c r="AT58" s="34"/>
      <c r="AU58" s="39"/>
      <c r="AV58" s="39"/>
      <c r="AW58" s="39"/>
      <c r="AX58" s="39"/>
      <c r="AY58" s="39"/>
      <c r="AZ58" s="34"/>
      <c r="BA58" s="34"/>
      <c r="BB58" s="35"/>
      <c r="BC58" s="39"/>
      <c r="BD58" s="39"/>
      <c r="BE58" s="39"/>
      <c r="BF58" s="39"/>
      <c r="BG58" s="39"/>
      <c r="BH58" s="39"/>
      <c r="BI58" s="34"/>
      <c r="BJ58" s="39"/>
      <c r="BK58" s="39"/>
      <c r="BL58" s="39"/>
      <c r="BM58" s="39"/>
      <c r="BN58" s="39"/>
      <c r="BO58" s="34"/>
      <c r="BP58" s="39"/>
      <c r="BQ58" s="39"/>
      <c r="BR58" s="39"/>
      <c r="BS58" s="39"/>
      <c r="BT58" s="39"/>
      <c r="BU58" s="34"/>
      <c r="BV58" s="39"/>
      <c r="BW58" s="39"/>
      <c r="BX58" s="39"/>
      <c r="BY58" s="39"/>
      <c r="BZ58" s="39"/>
      <c r="CA58" s="34"/>
      <c r="CB58" s="34"/>
      <c r="CC58" s="35"/>
      <c r="CD58" s="39"/>
      <c r="CE58" s="39"/>
      <c r="CF58" s="39"/>
      <c r="CG58" s="39"/>
      <c r="CH58" s="39"/>
      <c r="CI58" s="39"/>
      <c r="CJ58" s="34"/>
      <c r="CK58" s="39"/>
      <c r="CL58" s="39"/>
      <c r="CM58" s="39"/>
      <c r="CN58" s="39"/>
      <c r="CO58" s="39"/>
      <c r="CP58" s="39"/>
      <c r="CQ58" s="34"/>
      <c r="CR58" s="39"/>
      <c r="CS58" s="39"/>
      <c r="CT58" s="34"/>
      <c r="CU58" s="39"/>
      <c r="CV58" s="39"/>
      <c r="CW58" s="39"/>
      <c r="CX58" s="39"/>
      <c r="CY58" s="39"/>
      <c r="CZ58" s="34"/>
      <c r="DA58" s="34"/>
      <c r="DB58" s="35"/>
      <c r="DC58" s="39"/>
      <c r="DD58" s="39"/>
      <c r="DE58" s="39"/>
      <c r="DF58" s="39"/>
      <c r="DG58" s="39"/>
      <c r="DH58" s="34"/>
      <c r="DI58" s="39"/>
      <c r="DJ58" s="39"/>
      <c r="DK58" s="39"/>
      <c r="DL58" s="39"/>
      <c r="DM58" s="39"/>
      <c r="DN58" s="39"/>
      <c r="DO58" s="39"/>
      <c r="DP58" s="39"/>
      <c r="DQ58" s="39"/>
      <c r="DR58" s="39"/>
      <c r="DS58" s="39"/>
      <c r="DT58" s="39"/>
      <c r="DU58" s="34"/>
      <c r="DV58" s="34"/>
    </row>
    <row r="59" spans="2:126" x14ac:dyDescent="0.25">
      <c r="B59" s="42"/>
      <c r="C59" s="15" t="s">
        <v>48</v>
      </c>
      <c r="D59" s="86" t="s">
        <v>89</v>
      </c>
      <c r="E59" s="41"/>
      <c r="F59" s="41"/>
      <c r="G59" s="41"/>
      <c r="H59" s="41"/>
      <c r="I59" s="41"/>
      <c r="J59" s="41"/>
      <c r="K59" s="41"/>
      <c r="L59" s="41"/>
      <c r="M59" s="41"/>
      <c r="N59" s="41"/>
      <c r="O59" s="41"/>
      <c r="P59" s="36">
        <f t="shared" ref="P59:P65" si="72">SUM(E59:O59)</f>
        <v>0</v>
      </c>
      <c r="Q59" s="41"/>
      <c r="R59" s="41"/>
      <c r="S59" s="41"/>
      <c r="T59" s="36">
        <f t="shared" ref="T59:T65" si="73">SUM(Q59:S59)</f>
        <v>0</v>
      </c>
      <c r="U59" s="41"/>
      <c r="V59" s="41"/>
      <c r="W59" s="41"/>
      <c r="X59" s="41"/>
      <c r="Y59" s="41"/>
      <c r="Z59" s="36">
        <f t="shared" ref="Z59:Z65" si="74">SUM(U59:Y59)</f>
        <v>0</v>
      </c>
      <c r="AA59" s="36">
        <f t="shared" ref="AA59:AA93" si="75">SUM(P59,T59,Z59)</f>
        <v>0</v>
      </c>
      <c r="AB59" s="35"/>
      <c r="AC59" s="41"/>
      <c r="AD59" s="41"/>
      <c r="AE59" s="41"/>
      <c r="AF59" s="41"/>
      <c r="AG59" s="41"/>
      <c r="AH59" s="36">
        <f t="shared" ref="AH59:AH65" si="76">SUM(AC59:AG59)</f>
        <v>0</v>
      </c>
      <c r="AI59" s="41"/>
      <c r="AJ59" s="41"/>
      <c r="AK59" s="41"/>
      <c r="AL59" s="41"/>
      <c r="AM59" s="41"/>
      <c r="AN59" s="36">
        <f t="shared" ref="AN59:AN65" si="77">SUM(AI59:AM59)</f>
        <v>0</v>
      </c>
      <c r="AO59" s="41"/>
      <c r="AP59" s="41"/>
      <c r="AQ59" s="41"/>
      <c r="AR59" s="41"/>
      <c r="AS59" s="41"/>
      <c r="AT59" s="36">
        <f t="shared" ref="AT59:AT65" si="78">SUM(AO59:AS59)</f>
        <v>0</v>
      </c>
      <c r="AU59" s="41"/>
      <c r="AV59" s="41"/>
      <c r="AW59" s="41"/>
      <c r="AX59" s="41"/>
      <c r="AY59" s="41"/>
      <c r="AZ59" s="36">
        <f t="shared" ref="AZ59:AZ65" si="79">SUM(AU59:AY59)</f>
        <v>0</v>
      </c>
      <c r="BA59" s="36">
        <f t="shared" ref="BA59:BA65" si="80">SUM(AH59,AN59,AT59,AZ59)</f>
        <v>0</v>
      </c>
      <c r="BB59" s="35"/>
      <c r="BC59" s="41">
        <v>0.20119999999999999</v>
      </c>
      <c r="BD59" s="41">
        <v>0.20119999999999999</v>
      </c>
      <c r="BE59" s="41">
        <v>0.20119999999999999</v>
      </c>
      <c r="BF59" s="41">
        <v>0.20119999999999999</v>
      </c>
      <c r="BG59" s="41">
        <v>2.2012</v>
      </c>
      <c r="BH59" s="41"/>
      <c r="BI59" s="36">
        <f t="shared" ref="BI59:BI65" si="81">SUM(BC59:BH59)</f>
        <v>3.0060000000000002</v>
      </c>
      <c r="BJ59" s="41"/>
      <c r="BK59" s="41"/>
      <c r="BL59" s="41"/>
      <c r="BM59" s="41"/>
      <c r="BN59" s="41"/>
      <c r="BO59" s="36">
        <f t="shared" ref="BO59:BO93" si="82">SUM(BJ59:BN59)</f>
        <v>0</v>
      </c>
      <c r="BP59" s="41"/>
      <c r="BQ59" s="41"/>
      <c r="BR59" s="41"/>
      <c r="BS59" s="41"/>
      <c r="BT59" s="41"/>
      <c r="BU59" s="36">
        <f t="shared" ref="BU59:BU65" si="83">SUM(BP59:BT59)</f>
        <v>0</v>
      </c>
      <c r="BV59" s="41"/>
      <c r="BW59" s="41"/>
      <c r="BX59" s="41"/>
      <c r="BY59" s="41"/>
      <c r="BZ59" s="41"/>
      <c r="CA59" s="36">
        <f t="shared" ref="CA59:CA93" si="84">SUM(BV59:BZ59)</f>
        <v>0</v>
      </c>
      <c r="CB59" s="36">
        <f t="shared" ref="CB59:CB93" si="85">SUM(BI59,BO59,BU59,CA59)</f>
        <v>3.0060000000000002</v>
      </c>
      <c r="CC59" s="35"/>
      <c r="CD59" s="41">
        <v>1</v>
      </c>
      <c r="CE59" s="41">
        <v>1</v>
      </c>
      <c r="CF59" s="41">
        <v>1</v>
      </c>
      <c r="CG59" s="41"/>
      <c r="CH59" s="41"/>
      <c r="CI59" s="41"/>
      <c r="CJ59" s="36">
        <f t="shared" ref="CJ59:CJ65" si="86">SUM(CD59:CI59)</f>
        <v>3</v>
      </c>
      <c r="CK59" s="41"/>
      <c r="CL59" s="41"/>
      <c r="CM59" s="41"/>
      <c r="CN59" s="41"/>
      <c r="CO59" s="41"/>
      <c r="CP59" s="41"/>
      <c r="CQ59" s="36">
        <f t="shared" ref="CQ59:CQ65" si="87">SUM(CK59:CP59)</f>
        <v>0</v>
      </c>
      <c r="CR59" s="41"/>
      <c r="CS59" s="41"/>
      <c r="CT59" s="36">
        <f t="shared" ref="CT59:CT93" si="88">SUM(CR59:CS59)</f>
        <v>0</v>
      </c>
      <c r="CU59" s="41"/>
      <c r="CV59" s="41"/>
      <c r="CW59" s="41"/>
      <c r="CX59" s="41"/>
      <c r="CY59" s="41"/>
      <c r="CZ59" s="36">
        <f t="shared" ref="CZ59:CZ64" si="89">SUM(CU59:CY59)</f>
        <v>0</v>
      </c>
      <c r="DA59" s="36">
        <f t="shared" ref="DA59:DA93" si="90">SUM(CJ59,CQ59,CT59,CZ59)</f>
        <v>3</v>
      </c>
      <c r="DB59" s="35"/>
      <c r="DC59" s="41"/>
      <c r="DD59" s="41"/>
      <c r="DE59" s="41"/>
      <c r="DF59" s="41"/>
      <c r="DG59" s="41"/>
      <c r="DH59" s="36">
        <f t="shared" ref="DH59:DH64" si="91">SUM(DC59:DG59)</f>
        <v>0</v>
      </c>
      <c r="DI59" s="41"/>
      <c r="DJ59" s="41"/>
      <c r="DK59" s="41"/>
      <c r="DL59" s="41"/>
      <c r="DM59" s="41"/>
      <c r="DN59" s="41"/>
      <c r="DO59" s="41"/>
      <c r="DP59" s="41"/>
      <c r="DQ59" s="41"/>
      <c r="DR59" s="41"/>
      <c r="DS59" s="41"/>
      <c r="DT59" s="41"/>
      <c r="DU59" s="36">
        <f t="shared" ref="DU59:DU93" si="92">SUM(DI59:DT59)</f>
        <v>0</v>
      </c>
      <c r="DV59" s="36">
        <f t="shared" ref="DV59:DV93" si="93">SUM(DH59,DU59)</f>
        <v>0</v>
      </c>
    </row>
    <row r="60" spans="2:126" ht="15.75" customHeight="1" x14ac:dyDescent="0.25">
      <c r="B60" s="42">
        <v>10</v>
      </c>
      <c r="C60" s="15" t="s">
        <v>49</v>
      </c>
      <c r="D60" s="86" t="s">
        <v>89</v>
      </c>
      <c r="E60" s="41">
        <v>325</v>
      </c>
      <c r="F60" s="41">
        <v>425</v>
      </c>
      <c r="G60" s="41"/>
      <c r="H60" s="41">
        <v>3.5</v>
      </c>
      <c r="I60" s="41">
        <v>5</v>
      </c>
      <c r="J60" s="41">
        <v>154.33799999999999</v>
      </c>
      <c r="K60" s="41"/>
      <c r="L60" s="41">
        <v>75</v>
      </c>
      <c r="M60" s="41">
        <v>75</v>
      </c>
      <c r="N60" s="41">
        <v>75</v>
      </c>
      <c r="O60" s="41">
        <v>75</v>
      </c>
      <c r="P60" s="36">
        <f t="shared" si="72"/>
        <v>1212.838</v>
      </c>
      <c r="Q60" s="41"/>
      <c r="R60" s="41">
        <v>10</v>
      </c>
      <c r="S60" s="41">
        <v>10</v>
      </c>
      <c r="T60" s="36">
        <f t="shared" si="73"/>
        <v>20</v>
      </c>
      <c r="U60" s="41"/>
      <c r="V60" s="41"/>
      <c r="W60" s="41"/>
      <c r="X60" s="41"/>
      <c r="Y60" s="41"/>
      <c r="Z60" s="36">
        <f t="shared" si="74"/>
        <v>0</v>
      </c>
      <c r="AA60" s="36">
        <f t="shared" si="75"/>
        <v>1232.838</v>
      </c>
      <c r="AB60" s="35"/>
      <c r="AC60" s="41">
        <v>214.1</v>
      </c>
      <c r="AD60" s="41">
        <v>268.8</v>
      </c>
      <c r="AE60" s="41">
        <v>283.10000000000002</v>
      </c>
      <c r="AF60" s="41">
        <v>225.6</v>
      </c>
      <c r="AG60" s="41">
        <v>245</v>
      </c>
      <c r="AH60" s="36">
        <f t="shared" si="76"/>
        <v>1236.5999999999999</v>
      </c>
      <c r="AI60" s="41">
        <v>3.1378659999999998</v>
      </c>
      <c r="AJ60" s="41">
        <v>8.4746120000000005</v>
      </c>
      <c r="AK60" s="41">
        <v>15.005896119999999</v>
      </c>
      <c r="AL60" s="41">
        <v>8.7571675500000001</v>
      </c>
      <c r="AM60" s="41">
        <v>14.62445823</v>
      </c>
      <c r="AN60" s="36">
        <f t="shared" si="77"/>
        <v>49.999999899999999</v>
      </c>
      <c r="AO60" s="41">
        <v>10</v>
      </c>
      <c r="AP60" s="41">
        <v>10</v>
      </c>
      <c r="AQ60" s="41">
        <v>3.75</v>
      </c>
      <c r="AR60" s="41">
        <v>0</v>
      </c>
      <c r="AS60" s="41">
        <v>0</v>
      </c>
      <c r="AT60" s="36">
        <f t="shared" si="78"/>
        <v>23.75</v>
      </c>
      <c r="AU60" s="41"/>
      <c r="AV60" s="41"/>
      <c r="AW60" s="41"/>
      <c r="AX60" s="41"/>
      <c r="AY60" s="41"/>
      <c r="AZ60" s="36">
        <f t="shared" si="79"/>
        <v>0</v>
      </c>
      <c r="BA60" s="36">
        <f t="shared" si="80"/>
        <v>1310.3499998999998</v>
      </c>
      <c r="BB60" s="35"/>
      <c r="BC60" s="41">
        <v>260</v>
      </c>
      <c r="BD60" s="41">
        <v>300</v>
      </c>
      <c r="BE60" s="41">
        <v>325</v>
      </c>
      <c r="BF60" s="41">
        <v>300</v>
      </c>
      <c r="BG60" s="41">
        <v>292.49875000000003</v>
      </c>
      <c r="BH60" s="41"/>
      <c r="BI60" s="36">
        <f t="shared" si="81"/>
        <v>1477.49875</v>
      </c>
      <c r="BJ60" s="41">
        <v>20.000000000000004</v>
      </c>
      <c r="BK60" s="41">
        <v>20.000000000000011</v>
      </c>
      <c r="BL60" s="41">
        <v>14.999999999999996</v>
      </c>
      <c r="BM60" s="41">
        <v>15</v>
      </c>
      <c r="BN60" s="41">
        <v>5</v>
      </c>
      <c r="BO60" s="36">
        <f t="shared" si="82"/>
        <v>75.000000000000014</v>
      </c>
      <c r="BP60" s="41">
        <v>0</v>
      </c>
      <c r="BQ60" s="41">
        <v>0</v>
      </c>
      <c r="BR60" s="41">
        <v>0</v>
      </c>
      <c r="BS60" s="41">
        <v>0</v>
      </c>
      <c r="BT60" s="41">
        <v>0</v>
      </c>
      <c r="BU60" s="36">
        <f t="shared" si="83"/>
        <v>0</v>
      </c>
      <c r="BV60" s="41"/>
      <c r="BW60" s="41"/>
      <c r="BX60" s="41"/>
      <c r="BY60" s="41"/>
      <c r="BZ60" s="41"/>
      <c r="CA60" s="36">
        <f t="shared" si="84"/>
        <v>0</v>
      </c>
      <c r="CB60" s="36">
        <f t="shared" si="85"/>
        <v>1552.49875</v>
      </c>
      <c r="CC60" s="35"/>
      <c r="CD60" s="41"/>
      <c r="CE60" s="41"/>
      <c r="CF60" s="41"/>
      <c r="CG60" s="41"/>
      <c r="CH60" s="41"/>
      <c r="CI60" s="41">
        <v>1525</v>
      </c>
      <c r="CJ60" s="36">
        <f t="shared" si="86"/>
        <v>1525</v>
      </c>
      <c r="CK60" s="41">
        <v>8.870000000000001</v>
      </c>
      <c r="CL60" s="41"/>
      <c r="CM60" s="41"/>
      <c r="CN60" s="41"/>
      <c r="CO60" s="41"/>
      <c r="CP60" s="41">
        <v>66.13</v>
      </c>
      <c r="CQ60" s="36">
        <f t="shared" si="87"/>
        <v>75</v>
      </c>
      <c r="CR60" s="41">
        <v>156.25</v>
      </c>
      <c r="CS60" s="41"/>
      <c r="CT60" s="36">
        <f t="shared" si="88"/>
        <v>156.25</v>
      </c>
      <c r="CU60" s="41"/>
      <c r="CV60" s="41"/>
      <c r="CW60" s="41"/>
      <c r="CX60" s="41"/>
      <c r="CY60" s="41"/>
      <c r="CZ60" s="36">
        <f t="shared" si="89"/>
        <v>0</v>
      </c>
      <c r="DA60" s="36">
        <f t="shared" si="90"/>
        <v>1756.25</v>
      </c>
      <c r="DB60" s="35"/>
      <c r="DC60" s="41"/>
      <c r="DD60" s="41"/>
      <c r="DE60" s="41"/>
      <c r="DF60" s="41"/>
      <c r="DG60" s="41"/>
      <c r="DH60" s="36">
        <f t="shared" si="91"/>
        <v>0</v>
      </c>
      <c r="DI60" s="41"/>
      <c r="DJ60" s="41"/>
      <c r="DK60" s="41"/>
      <c r="DL60" s="41"/>
      <c r="DM60" s="41"/>
      <c r="DN60" s="41"/>
      <c r="DO60" s="41"/>
      <c r="DP60" s="41"/>
      <c r="DQ60" s="41"/>
      <c r="DR60" s="41"/>
      <c r="DS60" s="41"/>
      <c r="DT60" s="41"/>
      <c r="DU60" s="36">
        <f t="shared" si="92"/>
        <v>0</v>
      </c>
      <c r="DV60" s="36">
        <f t="shared" si="93"/>
        <v>0</v>
      </c>
    </row>
    <row r="61" spans="2:126" ht="31.5" customHeight="1" x14ac:dyDescent="0.25">
      <c r="B61" s="42"/>
      <c r="C61" s="15" t="s">
        <v>50</v>
      </c>
      <c r="D61" s="86" t="s">
        <v>89</v>
      </c>
      <c r="E61" s="41"/>
      <c r="F61" s="41"/>
      <c r="G61" s="41"/>
      <c r="H61" s="41"/>
      <c r="I61" s="41"/>
      <c r="J61" s="41"/>
      <c r="K61" s="41"/>
      <c r="L61" s="41"/>
      <c r="M61" s="41"/>
      <c r="N61" s="41"/>
      <c r="O61" s="41"/>
      <c r="P61" s="36">
        <f t="shared" si="72"/>
        <v>0</v>
      </c>
      <c r="Q61" s="41"/>
      <c r="R61" s="41"/>
      <c r="S61" s="41"/>
      <c r="T61" s="36">
        <f t="shared" si="73"/>
        <v>0</v>
      </c>
      <c r="U61" s="41"/>
      <c r="V61" s="41"/>
      <c r="W61" s="41"/>
      <c r="X61" s="41"/>
      <c r="Y61" s="41"/>
      <c r="Z61" s="36">
        <f t="shared" si="74"/>
        <v>0</v>
      </c>
      <c r="AA61" s="36">
        <f t="shared" si="75"/>
        <v>0</v>
      </c>
      <c r="AB61" s="35"/>
      <c r="AC61" s="41">
        <v>14.077607</v>
      </c>
      <c r="AD61" s="41">
        <v>8.8254859999999997</v>
      </c>
      <c r="AE61" s="41">
        <v>10.096907</v>
      </c>
      <c r="AF61" s="41"/>
      <c r="AG61" s="41"/>
      <c r="AH61" s="36">
        <f t="shared" si="76"/>
        <v>33</v>
      </c>
      <c r="AI61" s="41"/>
      <c r="AJ61" s="41"/>
      <c r="AK61" s="41"/>
      <c r="AL61" s="41"/>
      <c r="AM61" s="41"/>
      <c r="AN61" s="36">
        <f t="shared" si="77"/>
        <v>0</v>
      </c>
      <c r="AO61" s="41"/>
      <c r="AP61" s="41"/>
      <c r="AQ61" s="41"/>
      <c r="AR61" s="41"/>
      <c r="AS61" s="41"/>
      <c r="AT61" s="36">
        <f t="shared" si="78"/>
        <v>0</v>
      </c>
      <c r="AU61" s="41"/>
      <c r="AV61" s="41"/>
      <c r="AW61" s="41"/>
      <c r="AX61" s="41"/>
      <c r="AY61" s="41"/>
      <c r="AZ61" s="36">
        <f t="shared" si="79"/>
        <v>0</v>
      </c>
      <c r="BA61" s="36">
        <f t="shared" si="80"/>
        <v>33</v>
      </c>
      <c r="BB61" s="35"/>
      <c r="BC61" s="41"/>
      <c r="BD61" s="41"/>
      <c r="BE61" s="41"/>
      <c r="BF61" s="41"/>
      <c r="BG61" s="41"/>
      <c r="BH61" s="41">
        <v>5</v>
      </c>
      <c r="BI61" s="36">
        <f t="shared" si="81"/>
        <v>5</v>
      </c>
      <c r="BJ61" s="41"/>
      <c r="BK61" s="41"/>
      <c r="BL61" s="41"/>
      <c r="BM61" s="41"/>
      <c r="BN61" s="41"/>
      <c r="BO61" s="36">
        <f t="shared" si="82"/>
        <v>0</v>
      </c>
      <c r="BP61" s="41"/>
      <c r="BQ61" s="41"/>
      <c r="BR61" s="41"/>
      <c r="BS61" s="41"/>
      <c r="BT61" s="41"/>
      <c r="BU61" s="36">
        <f t="shared" si="83"/>
        <v>0</v>
      </c>
      <c r="BV61" s="41"/>
      <c r="BW61" s="41"/>
      <c r="BX61" s="41"/>
      <c r="BY61" s="41"/>
      <c r="BZ61" s="41"/>
      <c r="CA61" s="36">
        <f t="shared" si="84"/>
        <v>0</v>
      </c>
      <c r="CB61" s="36">
        <f t="shared" si="85"/>
        <v>5</v>
      </c>
      <c r="CC61" s="35"/>
      <c r="CD61" s="41"/>
      <c r="CE61" s="41"/>
      <c r="CF61" s="41"/>
      <c r="CG61" s="41"/>
      <c r="CH61" s="41"/>
      <c r="CI61" s="41"/>
      <c r="CJ61" s="36">
        <f t="shared" si="86"/>
        <v>0</v>
      </c>
      <c r="CK61" s="41"/>
      <c r="CL61" s="41"/>
      <c r="CM61" s="41"/>
      <c r="CN61" s="41"/>
      <c r="CO61" s="41"/>
      <c r="CP61" s="41"/>
      <c r="CQ61" s="36">
        <f t="shared" si="87"/>
        <v>0</v>
      </c>
      <c r="CR61" s="41"/>
      <c r="CS61" s="41"/>
      <c r="CT61" s="36">
        <f t="shared" si="88"/>
        <v>0</v>
      </c>
      <c r="CU61" s="41"/>
      <c r="CV61" s="41"/>
      <c r="CW61" s="41"/>
      <c r="CX61" s="41"/>
      <c r="CY61" s="41"/>
      <c r="CZ61" s="36">
        <f t="shared" si="89"/>
        <v>0</v>
      </c>
      <c r="DA61" s="36">
        <f t="shared" si="90"/>
        <v>0</v>
      </c>
      <c r="DB61" s="35"/>
      <c r="DC61" s="41"/>
      <c r="DD61" s="41"/>
      <c r="DE61" s="41"/>
      <c r="DF61" s="41"/>
      <c r="DG61" s="41"/>
      <c r="DH61" s="36">
        <f t="shared" si="91"/>
        <v>0</v>
      </c>
      <c r="DI61" s="41"/>
      <c r="DJ61" s="41"/>
      <c r="DK61" s="41"/>
      <c r="DL61" s="41"/>
      <c r="DM61" s="41"/>
      <c r="DN61" s="41"/>
      <c r="DO61" s="41"/>
      <c r="DP61" s="41"/>
      <c r="DQ61" s="41"/>
      <c r="DR61" s="41"/>
      <c r="DS61" s="41"/>
      <c r="DT61" s="41"/>
      <c r="DU61" s="36">
        <f t="shared" si="92"/>
        <v>0</v>
      </c>
      <c r="DV61" s="36">
        <f t="shared" si="93"/>
        <v>0</v>
      </c>
    </row>
    <row r="62" spans="2:126" x14ac:dyDescent="0.25">
      <c r="B62" s="42"/>
      <c r="C62" s="15" t="s">
        <v>122</v>
      </c>
      <c r="D62" s="86" t="s">
        <v>89</v>
      </c>
      <c r="E62" s="41"/>
      <c r="F62" s="41"/>
      <c r="G62" s="41"/>
      <c r="H62" s="41"/>
      <c r="I62" s="41"/>
      <c r="J62" s="41"/>
      <c r="K62" s="41"/>
      <c r="L62" s="41"/>
      <c r="M62" s="41"/>
      <c r="N62" s="41"/>
      <c r="O62" s="41"/>
      <c r="P62" s="36">
        <f t="shared" si="72"/>
        <v>0</v>
      </c>
      <c r="Q62" s="41"/>
      <c r="R62" s="41"/>
      <c r="S62" s="41"/>
      <c r="T62" s="36">
        <f t="shared" si="73"/>
        <v>0</v>
      </c>
      <c r="U62" s="41"/>
      <c r="V62" s="41"/>
      <c r="W62" s="41"/>
      <c r="X62" s="41"/>
      <c r="Y62" s="41"/>
      <c r="Z62" s="36">
        <f t="shared" si="74"/>
        <v>0</v>
      </c>
      <c r="AA62" s="36">
        <f t="shared" si="75"/>
        <v>0</v>
      </c>
      <c r="AB62" s="35"/>
      <c r="AC62" s="41"/>
      <c r="AD62" s="41"/>
      <c r="AE62" s="41"/>
      <c r="AF62" s="41"/>
      <c r="AG62" s="41"/>
      <c r="AH62" s="36">
        <f t="shared" si="76"/>
        <v>0</v>
      </c>
      <c r="AI62" s="41"/>
      <c r="AJ62" s="41"/>
      <c r="AK62" s="41"/>
      <c r="AL62" s="41"/>
      <c r="AM62" s="41"/>
      <c r="AN62" s="36">
        <f t="shared" si="77"/>
        <v>0</v>
      </c>
      <c r="AO62" s="41"/>
      <c r="AP62" s="41"/>
      <c r="AQ62" s="41"/>
      <c r="AR62" s="41"/>
      <c r="AS62" s="41"/>
      <c r="AT62" s="36">
        <f t="shared" si="78"/>
        <v>0</v>
      </c>
      <c r="AU62" s="41"/>
      <c r="AV62" s="41"/>
      <c r="AW62" s="41"/>
      <c r="AX62" s="41"/>
      <c r="AY62" s="41"/>
      <c r="AZ62" s="36">
        <f t="shared" si="79"/>
        <v>0</v>
      </c>
      <c r="BA62" s="36">
        <f t="shared" si="80"/>
        <v>0</v>
      </c>
      <c r="BB62" s="35"/>
      <c r="BC62" s="41"/>
      <c r="BD62" s="41"/>
      <c r="BE62" s="41"/>
      <c r="BF62" s="41"/>
      <c r="BG62" s="41"/>
      <c r="BH62" s="41"/>
      <c r="BI62" s="36">
        <f t="shared" si="81"/>
        <v>0</v>
      </c>
      <c r="BJ62" s="41"/>
      <c r="BK62" s="41"/>
      <c r="BL62" s="41"/>
      <c r="BM62" s="41"/>
      <c r="BN62" s="41"/>
      <c r="BO62" s="36">
        <f t="shared" ref="BO62" si="94">SUM(BJ62:BN62)</f>
        <v>0</v>
      </c>
      <c r="BP62" s="41"/>
      <c r="BQ62" s="41"/>
      <c r="BR62" s="41"/>
      <c r="BS62" s="41"/>
      <c r="BT62" s="41"/>
      <c r="BU62" s="36">
        <f t="shared" si="83"/>
        <v>0</v>
      </c>
      <c r="BV62" s="41"/>
      <c r="BW62" s="41"/>
      <c r="BX62" s="41"/>
      <c r="BY62" s="41"/>
      <c r="BZ62" s="41"/>
      <c r="CA62" s="36">
        <f t="shared" ref="CA62" si="95">SUM(BV62:BZ62)</f>
        <v>0</v>
      </c>
      <c r="CB62" s="36">
        <f t="shared" si="85"/>
        <v>0</v>
      </c>
      <c r="CC62" s="35"/>
      <c r="CD62" s="41"/>
      <c r="CE62" s="41"/>
      <c r="CF62" s="41"/>
      <c r="CG62" s="41"/>
      <c r="CH62" s="41"/>
      <c r="CI62" s="41"/>
      <c r="CJ62" s="36">
        <f t="shared" si="86"/>
        <v>0</v>
      </c>
      <c r="CK62" s="41"/>
      <c r="CL62" s="41"/>
      <c r="CM62" s="41"/>
      <c r="CN62" s="41"/>
      <c r="CO62" s="41"/>
      <c r="CP62" s="41">
        <v>1.5</v>
      </c>
      <c r="CQ62" s="36">
        <f t="shared" si="87"/>
        <v>1.5</v>
      </c>
      <c r="CR62" s="41"/>
      <c r="CS62" s="41"/>
      <c r="CT62" s="36">
        <f t="shared" si="88"/>
        <v>0</v>
      </c>
      <c r="CU62" s="41"/>
      <c r="CV62" s="41"/>
      <c r="CW62" s="41"/>
      <c r="CX62" s="41"/>
      <c r="CY62" s="41"/>
      <c r="CZ62" s="36">
        <f t="shared" ref="CZ62" si="96">SUM(CU62:CY62)</f>
        <v>0</v>
      </c>
      <c r="DA62" s="36">
        <f t="shared" si="90"/>
        <v>1.5</v>
      </c>
      <c r="DB62" s="35"/>
      <c r="DC62" s="41"/>
      <c r="DD62" s="41"/>
      <c r="DE62" s="41"/>
      <c r="DF62" s="41"/>
      <c r="DG62" s="41"/>
      <c r="DH62" s="36">
        <f t="shared" si="91"/>
        <v>0</v>
      </c>
      <c r="DI62" s="41"/>
      <c r="DJ62" s="41"/>
      <c r="DK62" s="41"/>
      <c r="DL62" s="41"/>
      <c r="DM62" s="41"/>
      <c r="DN62" s="41"/>
      <c r="DO62" s="41"/>
      <c r="DP62" s="41"/>
      <c r="DQ62" s="41"/>
      <c r="DR62" s="41"/>
      <c r="DS62" s="41"/>
      <c r="DT62" s="41"/>
      <c r="DU62" s="36">
        <f t="shared" si="92"/>
        <v>0</v>
      </c>
      <c r="DV62" s="36">
        <f t="shared" si="93"/>
        <v>0</v>
      </c>
    </row>
    <row r="63" spans="2:126" x14ac:dyDescent="0.25">
      <c r="B63" s="42"/>
      <c r="C63" s="15" t="s">
        <v>112</v>
      </c>
      <c r="D63" s="86" t="s">
        <v>89</v>
      </c>
      <c r="E63" s="41"/>
      <c r="F63" s="41"/>
      <c r="G63" s="41"/>
      <c r="H63" s="41"/>
      <c r="I63" s="41"/>
      <c r="J63" s="41"/>
      <c r="K63" s="41"/>
      <c r="L63" s="41"/>
      <c r="M63" s="41"/>
      <c r="N63" s="41"/>
      <c r="O63" s="41"/>
      <c r="P63" s="36">
        <f t="shared" si="72"/>
        <v>0</v>
      </c>
      <c r="Q63" s="41"/>
      <c r="R63" s="41"/>
      <c r="S63" s="41"/>
      <c r="T63" s="36">
        <f t="shared" si="73"/>
        <v>0</v>
      </c>
      <c r="U63" s="41"/>
      <c r="V63" s="41"/>
      <c r="W63" s="41"/>
      <c r="X63" s="41"/>
      <c r="Y63" s="41"/>
      <c r="Z63" s="36">
        <f t="shared" si="74"/>
        <v>0</v>
      </c>
      <c r="AA63" s="36">
        <f t="shared" si="75"/>
        <v>0</v>
      </c>
      <c r="AB63" s="35"/>
      <c r="AC63" s="41"/>
      <c r="AD63" s="41"/>
      <c r="AE63" s="41"/>
      <c r="AF63" s="41"/>
      <c r="AG63" s="41"/>
      <c r="AH63" s="36">
        <f t="shared" si="76"/>
        <v>0</v>
      </c>
      <c r="AI63" s="41"/>
      <c r="AJ63" s="41"/>
      <c r="AK63" s="41"/>
      <c r="AL63" s="41"/>
      <c r="AM63" s="41"/>
      <c r="AN63" s="36">
        <f t="shared" si="77"/>
        <v>0</v>
      </c>
      <c r="AO63" s="41"/>
      <c r="AP63" s="41"/>
      <c r="AQ63" s="41"/>
      <c r="AR63" s="41"/>
      <c r="AS63" s="41"/>
      <c r="AT63" s="36">
        <f t="shared" si="78"/>
        <v>0</v>
      </c>
      <c r="AU63" s="41"/>
      <c r="AV63" s="41"/>
      <c r="AW63" s="41"/>
      <c r="AX63" s="41"/>
      <c r="AY63" s="41"/>
      <c r="AZ63" s="36">
        <f t="shared" si="79"/>
        <v>0</v>
      </c>
      <c r="BA63" s="36">
        <f t="shared" si="80"/>
        <v>0</v>
      </c>
      <c r="BB63" s="35"/>
      <c r="BC63" s="41"/>
      <c r="BD63" s="41"/>
      <c r="BE63" s="41">
        <v>0.35</v>
      </c>
      <c r="BF63" s="41">
        <v>0.35</v>
      </c>
      <c r="BG63" s="41">
        <v>0.35</v>
      </c>
      <c r="BH63" s="41"/>
      <c r="BI63" s="36">
        <f t="shared" si="81"/>
        <v>1.0499999999999998</v>
      </c>
      <c r="BJ63" s="41"/>
      <c r="BK63" s="41"/>
      <c r="BL63" s="41"/>
      <c r="BM63" s="41"/>
      <c r="BN63" s="41"/>
      <c r="BO63" s="36">
        <f t="shared" si="82"/>
        <v>0</v>
      </c>
      <c r="BP63" s="41"/>
      <c r="BQ63" s="41"/>
      <c r="BR63" s="41"/>
      <c r="BS63" s="41"/>
      <c r="BT63" s="41"/>
      <c r="BU63" s="36">
        <f t="shared" si="83"/>
        <v>0</v>
      </c>
      <c r="BV63" s="41"/>
      <c r="BW63" s="41"/>
      <c r="BX63" s="41"/>
      <c r="BY63" s="41"/>
      <c r="BZ63" s="41"/>
      <c r="CA63" s="36">
        <f t="shared" si="84"/>
        <v>0</v>
      </c>
      <c r="CB63" s="36">
        <f t="shared" si="85"/>
        <v>1.0499999999999998</v>
      </c>
      <c r="CC63" s="35"/>
      <c r="CD63" s="41"/>
      <c r="CE63" s="41"/>
      <c r="CF63" s="41"/>
      <c r="CG63" s="41"/>
      <c r="CH63" s="41"/>
      <c r="CI63" s="41"/>
      <c r="CJ63" s="36">
        <f t="shared" si="86"/>
        <v>0</v>
      </c>
      <c r="CK63" s="41"/>
      <c r="CL63" s="41"/>
      <c r="CM63" s="41"/>
      <c r="CN63" s="41"/>
      <c r="CO63" s="41"/>
      <c r="CP63" s="41"/>
      <c r="CQ63" s="36">
        <f t="shared" si="87"/>
        <v>0</v>
      </c>
      <c r="CR63" s="41"/>
      <c r="CS63" s="41"/>
      <c r="CT63" s="36">
        <f t="shared" si="88"/>
        <v>0</v>
      </c>
      <c r="CU63" s="41"/>
      <c r="CV63" s="41"/>
      <c r="CW63" s="41"/>
      <c r="CX63" s="41"/>
      <c r="CY63" s="41"/>
      <c r="CZ63" s="36">
        <f t="shared" si="89"/>
        <v>0</v>
      </c>
      <c r="DA63" s="36">
        <f t="shared" si="90"/>
        <v>0</v>
      </c>
      <c r="DB63" s="35"/>
      <c r="DC63" s="41"/>
      <c r="DD63" s="41"/>
      <c r="DE63" s="41"/>
      <c r="DF63" s="41"/>
      <c r="DG63" s="41"/>
      <c r="DH63" s="36">
        <f t="shared" si="91"/>
        <v>0</v>
      </c>
      <c r="DI63" s="41"/>
      <c r="DJ63" s="41"/>
      <c r="DK63" s="41"/>
      <c r="DL63" s="41"/>
      <c r="DM63" s="41"/>
      <c r="DN63" s="41"/>
      <c r="DO63" s="41"/>
      <c r="DP63" s="41"/>
      <c r="DQ63" s="41"/>
      <c r="DR63" s="41"/>
      <c r="DS63" s="41"/>
      <c r="DT63" s="41"/>
      <c r="DU63" s="36">
        <f t="shared" si="92"/>
        <v>0</v>
      </c>
      <c r="DV63" s="36">
        <f t="shared" si="93"/>
        <v>0</v>
      </c>
    </row>
    <row r="64" spans="2:126" x14ac:dyDescent="0.25">
      <c r="B64" s="42"/>
      <c r="C64" s="15" t="s">
        <v>141</v>
      </c>
      <c r="D64" s="86" t="s">
        <v>95</v>
      </c>
      <c r="E64" s="41"/>
      <c r="F64" s="41"/>
      <c r="G64" s="41"/>
      <c r="H64" s="41"/>
      <c r="I64" s="41"/>
      <c r="J64" s="41"/>
      <c r="K64" s="41"/>
      <c r="L64" s="41"/>
      <c r="M64" s="41"/>
      <c r="N64" s="41"/>
      <c r="O64" s="41"/>
      <c r="P64" s="36">
        <f>SUM(E64:O64)</f>
        <v>0</v>
      </c>
      <c r="Q64" s="41"/>
      <c r="R64" s="41"/>
      <c r="S64" s="41"/>
      <c r="T64" s="36">
        <f>SUM(Q64:S64)</f>
        <v>0</v>
      </c>
      <c r="U64" s="41"/>
      <c r="V64" s="41"/>
      <c r="W64" s="41"/>
      <c r="X64" s="41"/>
      <c r="Y64" s="41"/>
      <c r="Z64" s="36">
        <f>SUM(U64:Y64)</f>
        <v>0</v>
      </c>
      <c r="AA64" s="36">
        <f t="shared" si="75"/>
        <v>0</v>
      </c>
      <c r="AB64" s="35"/>
      <c r="AC64" s="41"/>
      <c r="AD64" s="41"/>
      <c r="AE64" s="41"/>
      <c r="AF64" s="41"/>
      <c r="AG64" s="41"/>
      <c r="AH64" s="36">
        <f>SUM(AC64:AG64)</f>
        <v>0</v>
      </c>
      <c r="AI64" s="41"/>
      <c r="AJ64" s="41"/>
      <c r="AK64" s="41"/>
      <c r="AL64" s="41"/>
      <c r="AM64" s="41"/>
      <c r="AN64" s="36">
        <f>SUM(AI64:AM64)</f>
        <v>0</v>
      </c>
      <c r="AO64" s="41"/>
      <c r="AP64" s="41"/>
      <c r="AQ64" s="41"/>
      <c r="AR64" s="41"/>
      <c r="AS64" s="41"/>
      <c r="AT64" s="36">
        <f>SUM(AO64:AS64)</f>
        <v>0</v>
      </c>
      <c r="AU64" s="41"/>
      <c r="AV64" s="41"/>
      <c r="AW64" s="41"/>
      <c r="AX64" s="41"/>
      <c r="AY64" s="41"/>
      <c r="AZ64" s="36">
        <f>SUM(AU64:AY64)</f>
        <v>0</v>
      </c>
      <c r="BA64" s="36">
        <f>SUM(AH64,AN64,AT64,AZ64)</f>
        <v>0</v>
      </c>
      <c r="BB64" s="35"/>
      <c r="BC64" s="41"/>
      <c r="BD64" s="41"/>
      <c r="BE64" s="41"/>
      <c r="BF64" s="41"/>
      <c r="BG64" s="41"/>
      <c r="BH64" s="41"/>
      <c r="BI64" s="36">
        <f>SUM(BC64:BH64)</f>
        <v>0</v>
      </c>
      <c r="BJ64" s="41"/>
      <c r="BK64" s="41"/>
      <c r="BL64" s="41"/>
      <c r="BM64" s="41"/>
      <c r="BN64" s="41"/>
      <c r="BO64" s="36">
        <f t="shared" ref="BO64" si="97">SUM(BJ64:BN64)</f>
        <v>0</v>
      </c>
      <c r="BP64" s="41"/>
      <c r="BQ64" s="41"/>
      <c r="BR64" s="41"/>
      <c r="BS64" s="41"/>
      <c r="BT64" s="41"/>
      <c r="BU64" s="36">
        <f>SUM(BP64:BT64)</f>
        <v>0</v>
      </c>
      <c r="BV64" s="41"/>
      <c r="BW64" s="41"/>
      <c r="BX64" s="41"/>
      <c r="BY64" s="41"/>
      <c r="BZ64" s="41"/>
      <c r="CA64" s="36">
        <f t="shared" ref="CA64" si="98">SUM(BV64:BZ64)</f>
        <v>0</v>
      </c>
      <c r="CB64" s="36">
        <f t="shared" si="85"/>
        <v>0</v>
      </c>
      <c r="CC64" s="35"/>
      <c r="CD64" s="41"/>
      <c r="CE64" s="41"/>
      <c r="CF64" s="41"/>
      <c r="CG64" s="41"/>
      <c r="CH64" s="41"/>
      <c r="CI64" s="41"/>
      <c r="CJ64" s="36">
        <f>SUM(CD64:CI64)</f>
        <v>0</v>
      </c>
      <c r="CK64" s="41"/>
      <c r="CL64" s="41"/>
      <c r="CM64" s="41"/>
      <c r="CN64" s="41"/>
      <c r="CO64" s="41"/>
      <c r="CP64" s="41"/>
      <c r="CQ64" s="36">
        <f>SUM(CK64:CP64)</f>
        <v>0</v>
      </c>
      <c r="CR64" s="41">
        <v>20</v>
      </c>
      <c r="CS64" s="41"/>
      <c r="CT64" s="36">
        <f t="shared" si="88"/>
        <v>20</v>
      </c>
      <c r="CU64" s="41"/>
      <c r="CV64" s="41"/>
      <c r="CW64" s="41"/>
      <c r="CX64" s="41"/>
      <c r="CY64" s="41"/>
      <c r="CZ64" s="36">
        <f t="shared" si="89"/>
        <v>0</v>
      </c>
      <c r="DA64" s="36">
        <f t="shared" si="90"/>
        <v>20</v>
      </c>
      <c r="DB64" s="35"/>
      <c r="DC64" s="41"/>
      <c r="DD64" s="41"/>
      <c r="DE64" s="41"/>
      <c r="DF64" s="41"/>
      <c r="DG64" s="41"/>
      <c r="DH64" s="36">
        <f t="shared" si="91"/>
        <v>0</v>
      </c>
      <c r="DI64" s="41"/>
      <c r="DJ64" s="41"/>
      <c r="DK64" s="41"/>
      <c r="DL64" s="41"/>
      <c r="DM64" s="41"/>
      <c r="DN64" s="41"/>
      <c r="DO64" s="41"/>
      <c r="DP64" s="41"/>
      <c r="DQ64" s="41"/>
      <c r="DR64" s="41"/>
      <c r="DS64" s="41"/>
      <c r="DT64" s="41"/>
      <c r="DU64" s="36">
        <f t="shared" si="92"/>
        <v>0</v>
      </c>
      <c r="DV64" s="36">
        <f t="shared" si="93"/>
        <v>0</v>
      </c>
    </row>
    <row r="65" spans="2:126" x14ac:dyDescent="0.25">
      <c r="B65" s="42">
        <v>11</v>
      </c>
      <c r="C65" s="15" t="s">
        <v>52</v>
      </c>
      <c r="D65" s="86" t="s">
        <v>89</v>
      </c>
      <c r="E65" s="41"/>
      <c r="F65" s="41"/>
      <c r="G65" s="41"/>
      <c r="H65" s="41"/>
      <c r="I65" s="41"/>
      <c r="J65" s="41"/>
      <c r="K65" s="41"/>
      <c r="L65" s="41"/>
      <c r="M65" s="41"/>
      <c r="N65" s="41"/>
      <c r="O65" s="41"/>
      <c r="P65" s="36">
        <f t="shared" si="72"/>
        <v>0</v>
      </c>
      <c r="Q65" s="41"/>
      <c r="R65" s="41"/>
      <c r="S65" s="41"/>
      <c r="T65" s="36">
        <f t="shared" si="73"/>
        <v>0</v>
      </c>
      <c r="U65" s="41"/>
      <c r="V65" s="41"/>
      <c r="W65" s="41"/>
      <c r="X65" s="41"/>
      <c r="Y65" s="41"/>
      <c r="Z65" s="36">
        <f t="shared" si="74"/>
        <v>0</v>
      </c>
      <c r="AA65" s="36">
        <f t="shared" si="75"/>
        <v>0</v>
      </c>
      <c r="AB65" s="35"/>
      <c r="AC65" s="41"/>
      <c r="AD65" s="41"/>
      <c r="AE65" s="41"/>
      <c r="AF65" s="41"/>
      <c r="AG65" s="41"/>
      <c r="AH65" s="36">
        <f t="shared" si="76"/>
        <v>0</v>
      </c>
      <c r="AI65" s="41"/>
      <c r="AJ65" s="41"/>
      <c r="AK65" s="41"/>
      <c r="AL65" s="41"/>
      <c r="AM65" s="41"/>
      <c r="AN65" s="36">
        <f t="shared" si="77"/>
        <v>0</v>
      </c>
      <c r="AO65" s="41"/>
      <c r="AP65" s="41"/>
      <c r="AQ65" s="41"/>
      <c r="AR65" s="41"/>
      <c r="AS65" s="41"/>
      <c r="AT65" s="36">
        <f t="shared" si="78"/>
        <v>0</v>
      </c>
      <c r="AU65" s="41"/>
      <c r="AV65" s="41"/>
      <c r="AW65" s="41"/>
      <c r="AX65" s="41"/>
      <c r="AY65" s="41"/>
      <c r="AZ65" s="36">
        <f t="shared" si="79"/>
        <v>0</v>
      </c>
      <c r="BA65" s="36">
        <f t="shared" si="80"/>
        <v>0</v>
      </c>
      <c r="BB65" s="35"/>
      <c r="BC65" s="41"/>
      <c r="BD65" s="41"/>
      <c r="BE65" s="41"/>
      <c r="BF65" s="41"/>
      <c r="BG65" s="41"/>
      <c r="BH65" s="41"/>
      <c r="BI65" s="36">
        <f t="shared" si="81"/>
        <v>0</v>
      </c>
      <c r="BJ65" s="41"/>
      <c r="BK65" s="41"/>
      <c r="BL65" s="41">
        <v>1.5824719999999999</v>
      </c>
      <c r="BM65" s="41">
        <v>4.8236299999999996</v>
      </c>
      <c r="BN65" s="41">
        <v>2.5938980000000003</v>
      </c>
      <c r="BO65" s="36">
        <f t="shared" si="82"/>
        <v>9</v>
      </c>
      <c r="BP65" s="41"/>
      <c r="BQ65" s="41"/>
      <c r="BR65" s="41"/>
      <c r="BS65" s="41"/>
      <c r="BT65" s="41"/>
      <c r="BU65" s="36">
        <f t="shared" si="83"/>
        <v>0</v>
      </c>
      <c r="BV65" s="41"/>
      <c r="BW65" s="41"/>
      <c r="BX65" s="41"/>
      <c r="BY65" s="41"/>
      <c r="BZ65" s="41"/>
      <c r="CA65" s="36">
        <f>SUM(BV65:BZ65)</f>
        <v>0</v>
      </c>
      <c r="CB65" s="36">
        <f t="shared" si="85"/>
        <v>9</v>
      </c>
      <c r="CC65" s="35"/>
      <c r="CD65" s="41"/>
      <c r="CE65" s="41"/>
      <c r="CF65" s="41"/>
      <c r="CG65" s="41"/>
      <c r="CH65" s="41"/>
      <c r="CI65" s="41"/>
      <c r="CJ65" s="36">
        <f t="shared" si="86"/>
        <v>0</v>
      </c>
      <c r="CK65" s="41"/>
      <c r="CL65" s="41"/>
      <c r="CM65" s="41"/>
      <c r="CN65" s="41"/>
      <c r="CO65" s="41"/>
      <c r="CP65" s="41"/>
      <c r="CQ65" s="36">
        <f t="shared" si="87"/>
        <v>0</v>
      </c>
      <c r="CR65" s="41"/>
      <c r="CS65" s="41"/>
      <c r="CT65" s="36">
        <f t="shared" si="88"/>
        <v>0</v>
      </c>
      <c r="CU65" s="41"/>
      <c r="CV65" s="41"/>
      <c r="CW65" s="41"/>
      <c r="CX65" s="41"/>
      <c r="CY65" s="41"/>
      <c r="CZ65" s="36">
        <f>SUM(CU65:CY65)</f>
        <v>0</v>
      </c>
      <c r="DA65" s="36">
        <f t="shared" si="90"/>
        <v>0</v>
      </c>
      <c r="DB65" s="35"/>
      <c r="DC65" s="41"/>
      <c r="DD65" s="41"/>
      <c r="DE65" s="41"/>
      <c r="DF65" s="41"/>
      <c r="DG65" s="41"/>
      <c r="DH65" s="36">
        <f>SUM(DC65:DG65)</f>
        <v>0</v>
      </c>
      <c r="DI65" s="41"/>
      <c r="DJ65" s="41"/>
      <c r="DK65" s="41"/>
      <c r="DL65" s="41"/>
      <c r="DM65" s="41"/>
      <c r="DN65" s="41"/>
      <c r="DO65" s="41"/>
      <c r="DP65" s="41"/>
      <c r="DQ65" s="41"/>
      <c r="DR65" s="41"/>
      <c r="DS65" s="41"/>
      <c r="DT65" s="41"/>
      <c r="DU65" s="36">
        <f t="shared" si="92"/>
        <v>0</v>
      </c>
      <c r="DV65" s="36">
        <f t="shared" si="93"/>
        <v>0</v>
      </c>
    </row>
    <row r="66" spans="2:126" ht="15.75" customHeight="1" x14ac:dyDescent="0.25">
      <c r="B66" s="42"/>
      <c r="C66" s="15" t="s">
        <v>53</v>
      </c>
      <c r="D66" s="86" t="s">
        <v>89</v>
      </c>
      <c r="E66" s="41"/>
      <c r="F66" s="41"/>
      <c r="G66" s="41"/>
      <c r="H66" s="41"/>
      <c r="I66" s="41"/>
      <c r="J66" s="41"/>
      <c r="K66" s="41"/>
      <c r="L66" s="41"/>
      <c r="M66" s="41"/>
      <c r="N66" s="41"/>
      <c r="O66" s="41"/>
      <c r="P66" s="34">
        <f t="shared" ref="P66:P90" si="99">SUM(E66:O66)</f>
        <v>0</v>
      </c>
      <c r="Q66" s="41"/>
      <c r="R66" s="41"/>
      <c r="S66" s="41"/>
      <c r="T66" s="34">
        <f t="shared" ref="T66:T90" si="100">SUM(Q66:S66)</f>
        <v>0</v>
      </c>
      <c r="U66" s="41"/>
      <c r="V66" s="41"/>
      <c r="W66" s="41"/>
      <c r="X66" s="41"/>
      <c r="Y66" s="41"/>
      <c r="Z66" s="34">
        <f t="shared" ref="Z66:Z90" si="101">SUM(U66:Y66)</f>
        <v>0</v>
      </c>
      <c r="AA66" s="34">
        <f t="shared" si="75"/>
        <v>0</v>
      </c>
      <c r="AB66" s="35"/>
      <c r="AC66" s="41"/>
      <c r="AD66" s="41"/>
      <c r="AE66" s="41"/>
      <c r="AF66" s="41"/>
      <c r="AG66" s="41"/>
      <c r="AH66" s="34">
        <f t="shared" ref="AH66:AH90" si="102">SUM(AC66:AG66)</f>
        <v>0</v>
      </c>
      <c r="AI66" s="41"/>
      <c r="AJ66" s="41">
        <v>4.3</v>
      </c>
      <c r="AK66" s="41">
        <v>2.2000000000000002</v>
      </c>
      <c r="AL66" s="41">
        <v>25.275399999999998</v>
      </c>
      <c r="AM66" s="41"/>
      <c r="AN66" s="34">
        <f t="shared" ref="AN66:AN90" si="103">SUM(AI66:AM66)</f>
        <v>31.775399999999998</v>
      </c>
      <c r="AO66" s="41"/>
      <c r="AP66" s="41"/>
      <c r="AQ66" s="41"/>
      <c r="AR66" s="41"/>
      <c r="AS66" s="41"/>
      <c r="AT66" s="34">
        <f t="shared" ref="AT66:AT90" si="104">SUM(AO66:AS66)</f>
        <v>0</v>
      </c>
      <c r="AU66" s="41"/>
      <c r="AV66" s="41"/>
      <c r="AW66" s="41"/>
      <c r="AX66" s="41"/>
      <c r="AY66" s="41"/>
      <c r="AZ66" s="34">
        <f t="shared" ref="AZ66:AZ90" si="105">SUM(AU66:AY66)</f>
        <v>0</v>
      </c>
      <c r="BA66" s="34">
        <f t="shared" ref="BA66:BA90" si="106">SUM(AH66,AN66,AT66,AZ66)</f>
        <v>31.775399999999998</v>
      </c>
      <c r="BB66" s="35"/>
      <c r="BC66" s="41"/>
      <c r="BD66" s="41"/>
      <c r="BE66" s="41"/>
      <c r="BF66" s="41"/>
      <c r="BG66" s="41"/>
      <c r="BH66" s="41"/>
      <c r="BI66" s="34">
        <f t="shared" ref="BI66:BI90" si="107">SUM(BC66:BH66)</f>
        <v>0</v>
      </c>
      <c r="BJ66" s="41"/>
      <c r="BK66" s="41"/>
      <c r="BL66" s="41"/>
      <c r="BM66" s="41"/>
      <c r="BN66" s="41"/>
      <c r="BO66" s="34">
        <f t="shared" si="82"/>
        <v>0</v>
      </c>
      <c r="BP66" s="41"/>
      <c r="BQ66" s="41"/>
      <c r="BR66" s="41"/>
      <c r="BS66" s="41"/>
      <c r="BT66" s="41"/>
      <c r="BU66" s="34">
        <f t="shared" ref="BU66:BU90" si="108">SUM(BP66:BT66)</f>
        <v>0</v>
      </c>
      <c r="BV66" s="41"/>
      <c r="BW66" s="41"/>
      <c r="BX66" s="41"/>
      <c r="BY66" s="41"/>
      <c r="BZ66" s="41"/>
      <c r="CA66" s="34">
        <f t="shared" si="84"/>
        <v>0</v>
      </c>
      <c r="CB66" s="34">
        <f t="shared" si="85"/>
        <v>0</v>
      </c>
      <c r="CC66" s="35"/>
      <c r="CD66" s="41"/>
      <c r="CE66" s="41"/>
      <c r="CF66" s="41"/>
      <c r="CG66" s="41"/>
      <c r="CH66" s="41"/>
      <c r="CI66" s="41"/>
      <c r="CJ66" s="34">
        <f t="shared" ref="CJ66" si="109">SUM(CD66:CI66)</f>
        <v>0</v>
      </c>
      <c r="CK66" s="41"/>
      <c r="CL66" s="41"/>
      <c r="CM66" s="41"/>
      <c r="CN66" s="41"/>
      <c r="CO66" s="41"/>
      <c r="CP66" s="41"/>
      <c r="CQ66" s="34">
        <f t="shared" ref="CQ66" si="110">SUM(CK66:CP66)</f>
        <v>0</v>
      </c>
      <c r="CR66" s="41"/>
      <c r="CS66" s="41"/>
      <c r="CT66" s="34">
        <f t="shared" si="88"/>
        <v>0</v>
      </c>
      <c r="CU66" s="41"/>
      <c r="CV66" s="41"/>
      <c r="CW66" s="41"/>
      <c r="CX66" s="41"/>
      <c r="CY66" s="41"/>
      <c r="CZ66" s="34">
        <f t="shared" ref="CZ66" si="111">SUM(CU66:CY66)</f>
        <v>0</v>
      </c>
      <c r="DA66" s="34">
        <f t="shared" si="90"/>
        <v>0</v>
      </c>
      <c r="DB66" s="35"/>
      <c r="DC66" s="41"/>
      <c r="DD66" s="41"/>
      <c r="DE66" s="41"/>
      <c r="DF66" s="41"/>
      <c r="DG66" s="41"/>
      <c r="DH66" s="34">
        <f t="shared" ref="DH66" si="112">SUM(DC66:DG66)</f>
        <v>0</v>
      </c>
      <c r="DI66" s="41"/>
      <c r="DJ66" s="41"/>
      <c r="DK66" s="41"/>
      <c r="DL66" s="41"/>
      <c r="DM66" s="41"/>
      <c r="DN66" s="41"/>
      <c r="DO66" s="41"/>
      <c r="DP66" s="41"/>
      <c r="DQ66" s="41"/>
      <c r="DR66" s="41"/>
      <c r="DS66" s="41"/>
      <c r="DT66" s="41"/>
      <c r="DU66" s="34">
        <f t="shared" si="92"/>
        <v>0</v>
      </c>
      <c r="DV66" s="36">
        <f t="shared" si="93"/>
        <v>0</v>
      </c>
    </row>
    <row r="67" spans="2:126" x14ac:dyDescent="0.25">
      <c r="B67" s="42"/>
      <c r="C67" s="15" t="s">
        <v>54</v>
      </c>
      <c r="D67" s="86" t="s">
        <v>89</v>
      </c>
      <c r="E67" s="41"/>
      <c r="F67" s="41"/>
      <c r="G67" s="41"/>
      <c r="H67" s="41"/>
      <c r="I67" s="41"/>
      <c r="J67" s="41"/>
      <c r="K67" s="41"/>
      <c r="L67" s="41"/>
      <c r="M67" s="41"/>
      <c r="N67" s="41"/>
      <c r="O67" s="41"/>
      <c r="P67" s="36">
        <f>SUM(E67:O67)</f>
        <v>0</v>
      </c>
      <c r="Q67" s="41"/>
      <c r="R67" s="41"/>
      <c r="S67" s="41"/>
      <c r="T67" s="36">
        <f>SUM(Q67:S67)</f>
        <v>0</v>
      </c>
      <c r="U67" s="41"/>
      <c r="V67" s="41"/>
      <c r="W67" s="41"/>
      <c r="X67" s="41"/>
      <c r="Y67" s="41"/>
      <c r="Z67" s="36">
        <f>SUM(U67:Y67)</f>
        <v>0</v>
      </c>
      <c r="AA67" s="36">
        <f t="shared" si="75"/>
        <v>0</v>
      </c>
      <c r="AB67" s="35"/>
      <c r="AC67" s="41"/>
      <c r="AD67" s="41"/>
      <c r="AE67" s="41"/>
      <c r="AF67" s="41"/>
      <c r="AG67" s="41"/>
      <c r="AH67" s="36">
        <f>SUM(AC67:AG67)</f>
        <v>0</v>
      </c>
      <c r="AI67" s="41"/>
      <c r="AJ67" s="41"/>
      <c r="AK67" s="41"/>
      <c r="AL67" s="41"/>
      <c r="AM67" s="41"/>
      <c r="AN67" s="36">
        <f>SUM(AI67:AM67)</f>
        <v>0</v>
      </c>
      <c r="AO67" s="41"/>
      <c r="AP67" s="41"/>
      <c r="AQ67" s="41"/>
      <c r="AR67" s="41"/>
      <c r="AS67" s="41"/>
      <c r="AT67" s="36">
        <f>SUM(AO67:AS67)</f>
        <v>0</v>
      </c>
      <c r="AU67" s="41"/>
      <c r="AV67" s="41"/>
      <c r="AW67" s="41"/>
      <c r="AX67" s="41"/>
      <c r="AY67" s="41"/>
      <c r="AZ67" s="36">
        <f>SUM(AU67:AY67)</f>
        <v>0</v>
      </c>
      <c r="BA67" s="36">
        <f>SUM(AH67,AN67,AT67,AZ67)</f>
        <v>0</v>
      </c>
      <c r="BB67" s="35"/>
      <c r="BC67" s="41"/>
      <c r="BD67" s="41"/>
      <c r="BE67" s="41"/>
      <c r="BF67" s="41"/>
      <c r="BG67" s="41"/>
      <c r="BH67" s="41"/>
      <c r="BI67" s="36">
        <f>SUM(BC67:BH67)</f>
        <v>0</v>
      </c>
      <c r="BJ67" s="41"/>
      <c r="BK67" s="41">
        <v>0.5</v>
      </c>
      <c r="BL67" s="41">
        <v>0.5</v>
      </c>
      <c r="BM67" s="41">
        <v>0.5</v>
      </c>
      <c r="BN67" s="41"/>
      <c r="BO67" s="36">
        <f t="shared" si="82"/>
        <v>1.5</v>
      </c>
      <c r="BP67" s="41"/>
      <c r="BQ67" s="41"/>
      <c r="BR67" s="41"/>
      <c r="BS67" s="41"/>
      <c r="BT67" s="41"/>
      <c r="BU67" s="36">
        <f>SUM(BP67:BT67)</f>
        <v>0</v>
      </c>
      <c r="BV67" s="41"/>
      <c r="BW67" s="41"/>
      <c r="BX67" s="41"/>
      <c r="BY67" s="41"/>
      <c r="BZ67" s="41"/>
      <c r="CA67" s="36">
        <f>SUM(BV67:BZ67)</f>
        <v>0</v>
      </c>
      <c r="CB67" s="36">
        <f t="shared" si="85"/>
        <v>1.5</v>
      </c>
      <c r="CC67" s="35"/>
      <c r="CD67" s="41"/>
      <c r="CE67" s="41"/>
      <c r="CF67" s="41"/>
      <c r="CG67" s="41"/>
      <c r="CH67" s="41"/>
      <c r="CI67" s="41"/>
      <c r="CJ67" s="36">
        <f>SUM(CD67:CI67)</f>
        <v>0</v>
      </c>
      <c r="CK67" s="41"/>
      <c r="CL67" s="41"/>
      <c r="CM67" s="41"/>
      <c r="CN67" s="41"/>
      <c r="CO67" s="41"/>
      <c r="CP67" s="41"/>
      <c r="CQ67" s="36">
        <f>SUM(CK67:CP67)</f>
        <v>0</v>
      </c>
      <c r="CR67" s="41"/>
      <c r="CS67" s="41"/>
      <c r="CT67" s="36">
        <f t="shared" si="88"/>
        <v>0</v>
      </c>
      <c r="CU67" s="41"/>
      <c r="CV67" s="41"/>
      <c r="CW67" s="41"/>
      <c r="CX67" s="41"/>
      <c r="CY67" s="41"/>
      <c r="CZ67" s="36">
        <f>SUM(CU67:CY67)</f>
        <v>0</v>
      </c>
      <c r="DA67" s="36">
        <f t="shared" si="90"/>
        <v>0</v>
      </c>
      <c r="DB67" s="35"/>
      <c r="DC67" s="41"/>
      <c r="DD67" s="41"/>
      <c r="DE67" s="41"/>
      <c r="DF67" s="41"/>
      <c r="DG67" s="41"/>
      <c r="DH67" s="36">
        <f>SUM(DC67:DG67)</f>
        <v>0</v>
      </c>
      <c r="DI67" s="41"/>
      <c r="DJ67" s="41"/>
      <c r="DK67" s="41"/>
      <c r="DL67" s="41"/>
      <c r="DM67" s="41"/>
      <c r="DN67" s="41"/>
      <c r="DO67" s="41"/>
      <c r="DP67" s="41"/>
      <c r="DQ67" s="41"/>
      <c r="DR67" s="41"/>
      <c r="DS67" s="41"/>
      <c r="DT67" s="41"/>
      <c r="DU67" s="36">
        <f t="shared" si="92"/>
        <v>0</v>
      </c>
      <c r="DV67" s="36">
        <f t="shared" si="93"/>
        <v>0</v>
      </c>
    </row>
    <row r="68" spans="2:126" ht="15.75" customHeight="1" x14ac:dyDescent="0.25">
      <c r="B68" s="118"/>
      <c r="C68" s="15" t="s">
        <v>55</v>
      </c>
      <c r="D68" s="86" t="s">
        <v>96</v>
      </c>
      <c r="E68" s="41"/>
      <c r="F68" s="41"/>
      <c r="G68" s="41"/>
      <c r="H68" s="41"/>
      <c r="I68" s="41"/>
      <c r="J68" s="41"/>
      <c r="K68" s="41"/>
      <c r="L68" s="41"/>
      <c r="M68" s="41"/>
      <c r="N68" s="41"/>
      <c r="O68" s="41"/>
      <c r="P68" s="34">
        <f t="shared" si="99"/>
        <v>0</v>
      </c>
      <c r="Q68" s="41"/>
      <c r="R68" s="41"/>
      <c r="S68" s="41"/>
      <c r="T68" s="34">
        <f t="shared" si="100"/>
        <v>0</v>
      </c>
      <c r="U68" s="41"/>
      <c r="V68" s="41"/>
      <c r="W68" s="41"/>
      <c r="X68" s="41"/>
      <c r="Y68" s="41"/>
      <c r="Z68" s="34">
        <f t="shared" si="101"/>
        <v>0</v>
      </c>
      <c r="AA68" s="34">
        <f t="shared" si="75"/>
        <v>0</v>
      </c>
      <c r="AB68" s="35"/>
      <c r="AC68" s="41"/>
      <c r="AD68" s="41"/>
      <c r="AE68" s="41"/>
      <c r="AF68" s="41"/>
      <c r="AG68" s="41"/>
      <c r="AH68" s="34">
        <f t="shared" si="102"/>
        <v>0</v>
      </c>
      <c r="AI68" s="41"/>
      <c r="AJ68" s="41">
        <v>2.5</v>
      </c>
      <c r="AK68" s="41">
        <v>5</v>
      </c>
      <c r="AL68" s="41">
        <v>3</v>
      </c>
      <c r="AM68" s="41">
        <v>2</v>
      </c>
      <c r="AN68" s="34">
        <f t="shared" si="103"/>
        <v>12.5</v>
      </c>
      <c r="AO68" s="41"/>
      <c r="AP68" s="41"/>
      <c r="AQ68" s="41"/>
      <c r="AR68" s="41"/>
      <c r="AS68" s="41"/>
      <c r="AT68" s="34">
        <f t="shared" si="104"/>
        <v>0</v>
      </c>
      <c r="AU68" s="41"/>
      <c r="AV68" s="41"/>
      <c r="AW68" s="41"/>
      <c r="AX68" s="41"/>
      <c r="AY68" s="41"/>
      <c r="AZ68" s="34">
        <f t="shared" si="105"/>
        <v>0</v>
      </c>
      <c r="BA68" s="34">
        <f t="shared" si="106"/>
        <v>12.5</v>
      </c>
      <c r="BB68" s="35"/>
      <c r="BC68" s="41"/>
      <c r="BD68" s="41"/>
      <c r="BE68" s="41"/>
      <c r="BF68" s="41"/>
      <c r="BG68" s="41"/>
      <c r="BH68" s="41"/>
      <c r="BI68" s="34">
        <f t="shared" si="107"/>
        <v>0</v>
      </c>
      <c r="BJ68" s="41">
        <v>2</v>
      </c>
      <c r="BK68" s="41">
        <v>2</v>
      </c>
      <c r="BL68" s="41">
        <v>1.5</v>
      </c>
      <c r="BM68" s="41">
        <v>0.5</v>
      </c>
      <c r="BN68" s="41"/>
      <c r="BO68" s="34">
        <f t="shared" si="82"/>
        <v>6</v>
      </c>
      <c r="BP68" s="41"/>
      <c r="BQ68" s="41"/>
      <c r="BR68" s="41"/>
      <c r="BS68" s="41"/>
      <c r="BT68" s="41"/>
      <c r="BU68" s="34">
        <f t="shared" si="108"/>
        <v>0</v>
      </c>
      <c r="BV68" s="41"/>
      <c r="BW68" s="41"/>
      <c r="BX68" s="41"/>
      <c r="BY68" s="41"/>
      <c r="BZ68" s="41"/>
      <c r="CA68" s="34">
        <f t="shared" si="84"/>
        <v>0</v>
      </c>
      <c r="CB68" s="34">
        <f t="shared" si="85"/>
        <v>6</v>
      </c>
      <c r="CC68" s="35"/>
      <c r="CD68" s="41"/>
      <c r="CE68" s="41"/>
      <c r="CF68" s="41"/>
      <c r="CG68" s="41"/>
      <c r="CH68" s="41"/>
      <c r="CI68" s="41"/>
      <c r="CJ68" s="34">
        <f t="shared" ref="CJ68:CJ73" si="113">SUM(CD68:CI68)</f>
        <v>0</v>
      </c>
      <c r="CK68" s="41"/>
      <c r="CL68" s="41"/>
      <c r="CM68" s="41"/>
      <c r="CN68" s="41"/>
      <c r="CO68" s="41"/>
      <c r="CP68" s="41"/>
      <c r="CQ68" s="34">
        <f t="shared" ref="CQ68:CQ73" si="114">SUM(CK68:CP68)</f>
        <v>0</v>
      </c>
      <c r="CR68" s="41"/>
      <c r="CS68" s="41"/>
      <c r="CT68" s="34">
        <f t="shared" si="88"/>
        <v>0</v>
      </c>
      <c r="CU68" s="41"/>
      <c r="CV68" s="41"/>
      <c r="CW68" s="41"/>
      <c r="CX68" s="41"/>
      <c r="CY68" s="41"/>
      <c r="CZ68" s="34">
        <f t="shared" ref="CZ68:CZ77" si="115">SUM(CU68:CY68)</f>
        <v>0</v>
      </c>
      <c r="DA68" s="34">
        <f t="shared" si="90"/>
        <v>0</v>
      </c>
      <c r="DB68" s="35"/>
      <c r="DC68" s="41"/>
      <c r="DD68" s="41"/>
      <c r="DE68" s="41"/>
      <c r="DF68" s="41"/>
      <c r="DG68" s="41"/>
      <c r="DH68" s="34">
        <f t="shared" ref="DH68:DH77" si="116">SUM(DC68:DG68)</f>
        <v>0</v>
      </c>
      <c r="DI68" s="41"/>
      <c r="DJ68" s="41"/>
      <c r="DK68" s="41"/>
      <c r="DL68" s="41"/>
      <c r="DM68" s="41"/>
      <c r="DN68" s="41"/>
      <c r="DO68" s="41"/>
      <c r="DP68" s="41"/>
      <c r="DQ68" s="41"/>
      <c r="DR68" s="41"/>
      <c r="DS68" s="41"/>
      <c r="DT68" s="41"/>
      <c r="DU68" s="34">
        <f t="shared" si="92"/>
        <v>0</v>
      </c>
      <c r="DV68" s="36">
        <f t="shared" si="93"/>
        <v>0</v>
      </c>
    </row>
    <row r="69" spans="2:126" ht="30" customHeight="1" x14ac:dyDescent="0.25">
      <c r="B69" s="42"/>
      <c r="C69" s="15" t="s">
        <v>56</v>
      </c>
      <c r="D69" s="86" t="s">
        <v>89</v>
      </c>
      <c r="E69" s="41"/>
      <c r="F69" s="41"/>
      <c r="G69" s="41"/>
      <c r="H69" s="41"/>
      <c r="I69" s="41"/>
      <c r="J69" s="41"/>
      <c r="K69" s="41"/>
      <c r="L69" s="41"/>
      <c r="M69" s="41"/>
      <c r="N69" s="41"/>
      <c r="O69" s="41"/>
      <c r="P69" s="34">
        <f t="shared" si="99"/>
        <v>0</v>
      </c>
      <c r="Q69" s="41"/>
      <c r="R69" s="41"/>
      <c r="S69" s="41"/>
      <c r="T69" s="34">
        <f t="shared" si="100"/>
        <v>0</v>
      </c>
      <c r="U69" s="41"/>
      <c r="V69" s="41"/>
      <c r="W69" s="41"/>
      <c r="X69" s="41"/>
      <c r="Y69" s="41"/>
      <c r="Z69" s="34">
        <f t="shared" si="101"/>
        <v>0</v>
      </c>
      <c r="AA69" s="34">
        <f t="shared" si="75"/>
        <v>0</v>
      </c>
      <c r="AB69" s="35"/>
      <c r="AC69" s="41"/>
      <c r="AD69" s="41"/>
      <c r="AE69" s="41"/>
      <c r="AF69" s="41"/>
      <c r="AG69" s="41"/>
      <c r="AH69" s="34">
        <f t="shared" si="102"/>
        <v>0</v>
      </c>
      <c r="AI69" s="41"/>
      <c r="AJ69" s="41"/>
      <c r="AK69" s="41"/>
      <c r="AL69" s="41">
        <v>2</v>
      </c>
      <c r="AM69" s="41"/>
      <c r="AN69" s="34">
        <f t="shared" si="103"/>
        <v>2</v>
      </c>
      <c r="AO69" s="41"/>
      <c r="AP69" s="41"/>
      <c r="AQ69" s="41"/>
      <c r="AR69" s="41"/>
      <c r="AS69" s="41"/>
      <c r="AT69" s="34">
        <f t="shared" si="104"/>
        <v>0</v>
      </c>
      <c r="AU69" s="41"/>
      <c r="AV69" s="41"/>
      <c r="AW69" s="41"/>
      <c r="AX69" s="41"/>
      <c r="AY69" s="41"/>
      <c r="AZ69" s="34">
        <f t="shared" si="105"/>
        <v>0</v>
      </c>
      <c r="BA69" s="34">
        <f t="shared" si="106"/>
        <v>2</v>
      </c>
      <c r="BB69" s="35"/>
      <c r="BC69" s="41"/>
      <c r="BD69" s="41"/>
      <c r="BE69" s="41"/>
      <c r="BF69" s="41"/>
      <c r="BG69" s="41"/>
      <c r="BH69" s="41"/>
      <c r="BI69" s="34">
        <f t="shared" si="107"/>
        <v>0</v>
      </c>
      <c r="BJ69" s="41"/>
      <c r="BK69" s="41"/>
      <c r="BL69" s="41">
        <v>0.855078</v>
      </c>
      <c r="BM69" s="41">
        <v>0.47366699999999995</v>
      </c>
      <c r="BN69" s="41">
        <v>0.447517</v>
      </c>
      <c r="BO69" s="34">
        <f t="shared" si="82"/>
        <v>1.776262</v>
      </c>
      <c r="BP69" s="41"/>
      <c r="BQ69" s="41"/>
      <c r="BR69" s="41"/>
      <c r="BS69" s="41"/>
      <c r="BT69" s="41"/>
      <c r="BU69" s="34">
        <f t="shared" si="108"/>
        <v>0</v>
      </c>
      <c r="BV69" s="41"/>
      <c r="BW69" s="41"/>
      <c r="BX69" s="41"/>
      <c r="BY69" s="41"/>
      <c r="BZ69" s="41"/>
      <c r="CA69" s="34">
        <f t="shared" si="84"/>
        <v>0</v>
      </c>
      <c r="CB69" s="34">
        <f t="shared" si="85"/>
        <v>1.776262</v>
      </c>
      <c r="CC69" s="35"/>
      <c r="CD69" s="41"/>
      <c r="CE69" s="41"/>
      <c r="CF69" s="41"/>
      <c r="CG69" s="41"/>
      <c r="CH69" s="41"/>
      <c r="CI69" s="41">
        <v>1.5</v>
      </c>
      <c r="CJ69" s="34">
        <f t="shared" si="113"/>
        <v>1.5</v>
      </c>
      <c r="CK69" s="41"/>
      <c r="CL69" s="41"/>
      <c r="CM69" s="41"/>
      <c r="CN69" s="41"/>
      <c r="CO69" s="41"/>
      <c r="CP69" s="41"/>
      <c r="CQ69" s="34">
        <f t="shared" si="114"/>
        <v>0</v>
      </c>
      <c r="CR69" s="41"/>
      <c r="CS69" s="41"/>
      <c r="CT69" s="34">
        <f t="shared" si="88"/>
        <v>0</v>
      </c>
      <c r="CU69" s="41"/>
      <c r="CV69" s="41"/>
      <c r="CW69" s="41"/>
      <c r="CX69" s="41"/>
      <c r="CY69" s="41"/>
      <c r="CZ69" s="34">
        <f t="shared" si="115"/>
        <v>0</v>
      </c>
      <c r="DA69" s="34">
        <f t="shared" si="90"/>
        <v>1.5</v>
      </c>
      <c r="DB69" s="35"/>
      <c r="DC69" s="41"/>
      <c r="DD69" s="41"/>
      <c r="DE69" s="41"/>
      <c r="DF69" s="41"/>
      <c r="DG69" s="41"/>
      <c r="DH69" s="34">
        <f t="shared" si="116"/>
        <v>0</v>
      </c>
      <c r="DI69" s="41"/>
      <c r="DJ69" s="41"/>
      <c r="DK69" s="41"/>
      <c r="DL69" s="41"/>
      <c r="DM69" s="41"/>
      <c r="DN69" s="41"/>
      <c r="DO69" s="41"/>
      <c r="DP69" s="41"/>
      <c r="DQ69" s="41"/>
      <c r="DR69" s="41"/>
      <c r="DS69" s="41"/>
      <c r="DT69" s="41"/>
      <c r="DU69" s="34">
        <f t="shared" si="92"/>
        <v>0</v>
      </c>
      <c r="DV69" s="36">
        <f t="shared" si="93"/>
        <v>0</v>
      </c>
    </row>
    <row r="70" spans="2:126" ht="15" customHeight="1" x14ac:dyDescent="0.25">
      <c r="B70" s="42">
        <v>12</v>
      </c>
      <c r="C70" s="15" t="s">
        <v>57</v>
      </c>
      <c r="D70" s="86" t="s">
        <v>89</v>
      </c>
      <c r="E70" s="41"/>
      <c r="F70" s="41"/>
      <c r="G70" s="41"/>
      <c r="H70" s="41"/>
      <c r="I70" s="41"/>
      <c r="J70" s="41"/>
      <c r="K70" s="41"/>
      <c r="L70" s="41"/>
      <c r="M70" s="41"/>
      <c r="N70" s="41"/>
      <c r="O70" s="41"/>
      <c r="P70" s="34">
        <f t="shared" si="99"/>
        <v>0</v>
      </c>
      <c r="Q70" s="41"/>
      <c r="R70" s="41"/>
      <c r="S70" s="41"/>
      <c r="T70" s="34">
        <f t="shared" si="100"/>
        <v>0</v>
      </c>
      <c r="U70" s="41"/>
      <c r="V70" s="41"/>
      <c r="W70" s="41"/>
      <c r="X70" s="41"/>
      <c r="Y70" s="41"/>
      <c r="Z70" s="34">
        <f t="shared" si="101"/>
        <v>0</v>
      </c>
      <c r="AA70" s="34">
        <f t="shared" si="75"/>
        <v>0</v>
      </c>
      <c r="AB70" s="35"/>
      <c r="AC70" s="41"/>
      <c r="AD70" s="41"/>
      <c r="AE70" s="41"/>
      <c r="AF70" s="41"/>
      <c r="AG70" s="41"/>
      <c r="AH70" s="34">
        <f t="shared" si="102"/>
        <v>0</v>
      </c>
      <c r="AI70" s="41"/>
      <c r="AJ70" s="41"/>
      <c r="AK70" s="41"/>
      <c r="AL70" s="41"/>
      <c r="AM70" s="41"/>
      <c r="AN70" s="34">
        <f t="shared" si="103"/>
        <v>0</v>
      </c>
      <c r="AO70" s="41"/>
      <c r="AP70" s="41"/>
      <c r="AQ70" s="41"/>
      <c r="AR70" s="41"/>
      <c r="AS70" s="41"/>
      <c r="AT70" s="34">
        <f t="shared" si="104"/>
        <v>0</v>
      </c>
      <c r="AU70" s="41"/>
      <c r="AV70" s="41"/>
      <c r="AW70" s="41"/>
      <c r="AX70" s="41"/>
      <c r="AY70" s="41"/>
      <c r="AZ70" s="34">
        <f t="shared" si="105"/>
        <v>0</v>
      </c>
      <c r="BA70" s="34">
        <f t="shared" si="106"/>
        <v>0</v>
      </c>
      <c r="BB70" s="35"/>
      <c r="BC70" s="41"/>
      <c r="BD70" s="41"/>
      <c r="BE70" s="41"/>
      <c r="BF70" s="41"/>
      <c r="BG70" s="41"/>
      <c r="BH70" s="41"/>
      <c r="BI70" s="34">
        <f t="shared" si="107"/>
        <v>0</v>
      </c>
      <c r="BJ70" s="41"/>
      <c r="BK70" s="41">
        <v>0.39018643268000003</v>
      </c>
      <c r="BL70" s="41">
        <v>0.86563832288888898</v>
      </c>
      <c r="BM70" s="41">
        <v>1.224194</v>
      </c>
      <c r="BN70" s="41">
        <v>1.51998124443111</v>
      </c>
      <c r="BO70" s="36">
        <f t="shared" si="82"/>
        <v>3.9999999999999991</v>
      </c>
      <c r="BP70" s="41"/>
      <c r="BQ70" s="41"/>
      <c r="BR70" s="41"/>
      <c r="BS70" s="41"/>
      <c r="BT70" s="41"/>
      <c r="BU70" s="36">
        <f t="shared" si="108"/>
        <v>0</v>
      </c>
      <c r="BV70" s="41"/>
      <c r="BW70" s="41"/>
      <c r="BX70" s="41"/>
      <c r="BY70" s="41"/>
      <c r="BZ70" s="41"/>
      <c r="CA70" s="36">
        <f t="shared" si="84"/>
        <v>0</v>
      </c>
      <c r="CB70" s="36">
        <f t="shared" si="85"/>
        <v>3.9999999999999991</v>
      </c>
      <c r="CC70" s="35"/>
      <c r="CD70" s="41"/>
      <c r="CE70" s="41"/>
      <c r="CF70" s="41"/>
      <c r="CG70" s="41"/>
      <c r="CH70" s="41"/>
      <c r="CI70" s="41"/>
      <c r="CJ70" s="34">
        <f t="shared" si="113"/>
        <v>0</v>
      </c>
      <c r="CK70" s="41"/>
      <c r="CL70" s="41"/>
      <c r="CM70" s="41"/>
      <c r="CN70" s="41"/>
      <c r="CO70" s="41"/>
      <c r="CP70" s="41"/>
      <c r="CQ70" s="34">
        <f t="shared" si="114"/>
        <v>0</v>
      </c>
      <c r="CR70" s="41"/>
      <c r="CS70" s="41"/>
      <c r="CT70" s="34">
        <f t="shared" si="88"/>
        <v>0</v>
      </c>
      <c r="CU70" s="41"/>
      <c r="CV70" s="41"/>
      <c r="CW70" s="41"/>
      <c r="CX70" s="41"/>
      <c r="CY70" s="41"/>
      <c r="CZ70" s="36">
        <f t="shared" si="115"/>
        <v>0</v>
      </c>
      <c r="DA70" s="36">
        <f t="shared" si="90"/>
        <v>0</v>
      </c>
      <c r="DB70" s="35"/>
      <c r="DC70" s="41"/>
      <c r="DD70" s="41"/>
      <c r="DE70" s="41"/>
      <c r="DF70" s="41"/>
      <c r="DG70" s="41"/>
      <c r="DH70" s="36">
        <f t="shared" si="116"/>
        <v>0</v>
      </c>
      <c r="DI70" s="41"/>
      <c r="DJ70" s="41"/>
      <c r="DK70" s="41"/>
      <c r="DL70" s="41"/>
      <c r="DM70" s="41"/>
      <c r="DN70" s="41"/>
      <c r="DO70" s="41"/>
      <c r="DP70" s="41"/>
      <c r="DQ70" s="41"/>
      <c r="DR70" s="41"/>
      <c r="DS70" s="41"/>
      <c r="DT70" s="41"/>
      <c r="DU70" s="36">
        <f t="shared" si="92"/>
        <v>0</v>
      </c>
      <c r="DV70" s="36">
        <f t="shared" si="93"/>
        <v>0</v>
      </c>
    </row>
    <row r="71" spans="2:126" x14ac:dyDescent="0.25">
      <c r="B71" s="42"/>
      <c r="C71" s="15" t="s">
        <v>58</v>
      </c>
      <c r="D71" s="86" t="s">
        <v>89</v>
      </c>
      <c r="E71" s="41"/>
      <c r="F71" s="41"/>
      <c r="G71" s="41"/>
      <c r="H71" s="41"/>
      <c r="I71" s="41"/>
      <c r="J71" s="41"/>
      <c r="K71" s="41"/>
      <c r="L71" s="41"/>
      <c r="M71" s="41"/>
      <c r="N71" s="41"/>
      <c r="O71" s="41"/>
      <c r="P71" s="36">
        <f t="shared" si="99"/>
        <v>0</v>
      </c>
      <c r="Q71" s="41"/>
      <c r="R71" s="41"/>
      <c r="S71" s="41"/>
      <c r="T71" s="36">
        <f t="shared" si="100"/>
        <v>0</v>
      </c>
      <c r="U71" s="41"/>
      <c r="V71" s="41"/>
      <c r="W71" s="41"/>
      <c r="X71" s="41"/>
      <c r="Y71" s="41"/>
      <c r="Z71" s="36">
        <f t="shared" si="101"/>
        <v>0</v>
      </c>
      <c r="AA71" s="36">
        <f t="shared" si="75"/>
        <v>0</v>
      </c>
      <c r="AB71" s="35"/>
      <c r="AC71" s="41"/>
      <c r="AD71" s="41"/>
      <c r="AE71" s="41"/>
      <c r="AF71" s="41"/>
      <c r="AG71" s="41"/>
      <c r="AH71" s="36">
        <f t="shared" si="102"/>
        <v>0</v>
      </c>
      <c r="AI71" s="41"/>
      <c r="AJ71" s="41"/>
      <c r="AK71" s="41"/>
      <c r="AL71" s="41"/>
      <c r="AM71" s="41"/>
      <c r="AN71" s="36">
        <f t="shared" si="103"/>
        <v>0</v>
      </c>
      <c r="AO71" s="41"/>
      <c r="AP71" s="41"/>
      <c r="AQ71" s="41"/>
      <c r="AR71" s="41"/>
      <c r="AS71" s="41"/>
      <c r="AT71" s="36">
        <f t="shared" si="104"/>
        <v>0</v>
      </c>
      <c r="AU71" s="41"/>
      <c r="AV71" s="41"/>
      <c r="AW71" s="41"/>
      <c r="AX71" s="41"/>
      <c r="AY71" s="41"/>
      <c r="AZ71" s="36">
        <f t="shared" si="105"/>
        <v>0</v>
      </c>
      <c r="BA71" s="36">
        <f t="shared" si="106"/>
        <v>0</v>
      </c>
      <c r="BB71" s="35"/>
      <c r="BC71" s="41"/>
      <c r="BD71" s="41"/>
      <c r="BE71" s="41">
        <v>0.9</v>
      </c>
      <c r="BF71" s="41">
        <v>0.11516899999999999</v>
      </c>
      <c r="BG71" s="41"/>
      <c r="BH71" s="41"/>
      <c r="BI71" s="36">
        <f t="shared" si="107"/>
        <v>1.015169</v>
      </c>
      <c r="BJ71" s="41">
        <v>0.28600000000000003</v>
      </c>
      <c r="BK71" s="41">
        <v>0.28599999999999998</v>
      </c>
      <c r="BL71" s="41">
        <v>0.28599999999999998</v>
      </c>
      <c r="BM71" s="41"/>
      <c r="BN71" s="41"/>
      <c r="BO71" s="36">
        <f t="shared" si="82"/>
        <v>0.8580000000000001</v>
      </c>
      <c r="BP71" s="41"/>
      <c r="BQ71" s="41"/>
      <c r="BR71" s="41"/>
      <c r="BS71" s="41"/>
      <c r="BT71" s="41"/>
      <c r="BU71" s="36">
        <f t="shared" si="108"/>
        <v>0</v>
      </c>
      <c r="BV71" s="41"/>
      <c r="BW71" s="41"/>
      <c r="BX71" s="41"/>
      <c r="BY71" s="41"/>
      <c r="BZ71" s="41"/>
      <c r="CA71" s="36">
        <f t="shared" si="84"/>
        <v>0</v>
      </c>
      <c r="CB71" s="36">
        <f t="shared" si="85"/>
        <v>1.8731690000000001</v>
      </c>
      <c r="CC71" s="35"/>
      <c r="CD71" s="41"/>
      <c r="CE71" s="41"/>
      <c r="CF71" s="41"/>
      <c r="CG71" s="41"/>
      <c r="CH71" s="41"/>
      <c r="CI71" s="41"/>
      <c r="CJ71" s="36">
        <f t="shared" si="113"/>
        <v>0</v>
      </c>
      <c r="CK71" s="41"/>
      <c r="CL71" s="41"/>
      <c r="CM71" s="41"/>
      <c r="CN71" s="41"/>
      <c r="CO71" s="41"/>
      <c r="CP71" s="41"/>
      <c r="CQ71" s="36">
        <f t="shared" si="114"/>
        <v>0</v>
      </c>
      <c r="CR71" s="41"/>
      <c r="CS71" s="41"/>
      <c r="CT71" s="36">
        <f t="shared" si="88"/>
        <v>0</v>
      </c>
      <c r="CU71" s="41"/>
      <c r="CV71" s="41"/>
      <c r="CW71" s="41"/>
      <c r="CX71" s="41"/>
      <c r="CY71" s="41"/>
      <c r="CZ71" s="36">
        <f t="shared" si="115"/>
        <v>0</v>
      </c>
      <c r="DA71" s="36">
        <f t="shared" si="90"/>
        <v>0</v>
      </c>
      <c r="DB71" s="35"/>
      <c r="DC71" s="41"/>
      <c r="DD71" s="41"/>
      <c r="DE71" s="41"/>
      <c r="DF71" s="41"/>
      <c r="DG71" s="41"/>
      <c r="DH71" s="36">
        <f t="shared" si="116"/>
        <v>0</v>
      </c>
      <c r="DI71" s="41"/>
      <c r="DJ71" s="41"/>
      <c r="DK71" s="41"/>
      <c r="DL71" s="41"/>
      <c r="DM71" s="41"/>
      <c r="DN71" s="41"/>
      <c r="DO71" s="41"/>
      <c r="DP71" s="41"/>
      <c r="DQ71" s="41"/>
      <c r="DR71" s="41"/>
      <c r="DS71" s="41"/>
      <c r="DT71" s="41"/>
      <c r="DU71" s="36">
        <f t="shared" si="92"/>
        <v>0</v>
      </c>
      <c r="DV71" s="36">
        <f t="shared" si="93"/>
        <v>0</v>
      </c>
    </row>
    <row r="72" spans="2:126" ht="30" x14ac:dyDescent="0.25">
      <c r="B72" s="42"/>
      <c r="C72" s="15" t="s">
        <v>199</v>
      </c>
      <c r="D72" s="86" t="s">
        <v>89</v>
      </c>
      <c r="E72" s="41"/>
      <c r="F72" s="41"/>
      <c r="G72" s="41"/>
      <c r="H72" s="41"/>
      <c r="I72" s="41"/>
      <c r="J72" s="41"/>
      <c r="K72" s="41"/>
      <c r="L72" s="41"/>
      <c r="M72" s="41"/>
      <c r="N72" s="41"/>
      <c r="O72" s="41"/>
      <c r="P72" s="36">
        <f>SUM(E72:O72)</f>
        <v>0</v>
      </c>
      <c r="Q72" s="41"/>
      <c r="R72" s="41"/>
      <c r="S72" s="41"/>
      <c r="T72" s="36">
        <f>SUM(Q72:S72)</f>
        <v>0</v>
      </c>
      <c r="U72" s="41"/>
      <c r="V72" s="41"/>
      <c r="W72" s="41"/>
      <c r="X72" s="41"/>
      <c r="Y72" s="41"/>
      <c r="Z72" s="36">
        <f>SUM(U72:Y72)</f>
        <v>0</v>
      </c>
      <c r="AA72" s="36">
        <f>SUM(P72,T72,Z72)</f>
        <v>0</v>
      </c>
      <c r="AB72" s="35"/>
      <c r="AC72" s="41"/>
      <c r="AD72" s="41"/>
      <c r="AE72" s="41"/>
      <c r="AF72" s="41"/>
      <c r="AG72" s="41"/>
      <c r="AH72" s="36">
        <f>SUM(AC72:AG72)</f>
        <v>0</v>
      </c>
      <c r="AI72" s="41"/>
      <c r="AJ72" s="41"/>
      <c r="AK72" s="41"/>
      <c r="AL72" s="41"/>
      <c r="AM72" s="41"/>
      <c r="AN72" s="36">
        <f>SUM(AI72:AM72)</f>
        <v>0</v>
      </c>
      <c r="AO72" s="41"/>
      <c r="AP72" s="41"/>
      <c r="AQ72" s="41"/>
      <c r="AR72" s="41"/>
      <c r="AS72" s="41"/>
      <c r="AT72" s="36">
        <f>SUM(AO72:AS72)</f>
        <v>0</v>
      </c>
      <c r="AU72" s="41"/>
      <c r="AV72" s="41"/>
      <c r="AW72" s="41"/>
      <c r="AX72" s="41"/>
      <c r="AY72" s="41"/>
      <c r="AZ72" s="36">
        <f>SUM(AU72:AY72)</f>
        <v>0</v>
      </c>
      <c r="BA72" s="36">
        <f>SUM(AH72,AN72,AT72,AZ72)</f>
        <v>0</v>
      </c>
      <c r="BB72" s="35"/>
      <c r="BC72" s="41"/>
      <c r="BD72" s="41"/>
      <c r="BE72" s="41"/>
      <c r="BF72" s="41"/>
      <c r="BG72" s="41"/>
      <c r="BH72" s="41"/>
      <c r="BI72" s="36">
        <f>SUM(BC72:BH72)</f>
        <v>0</v>
      </c>
      <c r="BJ72" s="41"/>
      <c r="BK72" s="41"/>
      <c r="BL72" s="41"/>
      <c r="BM72" s="41"/>
      <c r="BN72" s="41"/>
      <c r="BO72" s="36">
        <f t="shared" ref="BO72" si="117">SUM(BJ72:BN72)</f>
        <v>0</v>
      </c>
      <c r="BP72" s="41"/>
      <c r="BQ72" s="41"/>
      <c r="BR72" s="41"/>
      <c r="BS72" s="41"/>
      <c r="BT72" s="41"/>
      <c r="BU72" s="36">
        <f>SUM(BP72:BT72)</f>
        <v>0</v>
      </c>
      <c r="BV72" s="41"/>
      <c r="BW72" s="41"/>
      <c r="BX72" s="41"/>
      <c r="BY72" s="41"/>
      <c r="BZ72" s="41"/>
      <c r="CA72" s="36">
        <f t="shared" ref="CA72" si="118">SUM(BV72:BZ72)</f>
        <v>0</v>
      </c>
      <c r="CB72" s="36">
        <f>SUM(BI72,BO72,BU72,CA72)</f>
        <v>0</v>
      </c>
      <c r="CC72" s="35"/>
      <c r="CD72" s="41"/>
      <c r="CE72" s="41"/>
      <c r="CF72" s="41"/>
      <c r="CG72" s="41"/>
      <c r="CH72" s="41"/>
      <c r="CI72" s="41"/>
      <c r="CJ72" s="36">
        <f>SUM(CD72:CI72)</f>
        <v>0</v>
      </c>
      <c r="CK72" s="41"/>
      <c r="CL72" s="41"/>
      <c r="CM72" s="41"/>
      <c r="CN72" s="41"/>
      <c r="CO72" s="41"/>
      <c r="CP72" s="41"/>
      <c r="CQ72" s="36">
        <f>SUM(CK72:CP72)</f>
        <v>0</v>
      </c>
      <c r="CR72" s="41">
        <v>1.3</v>
      </c>
      <c r="CS72" s="41"/>
      <c r="CT72" s="36">
        <f>SUM(CR72:CS72)</f>
        <v>1.3</v>
      </c>
      <c r="CU72" s="41"/>
      <c r="CV72" s="41"/>
      <c r="CW72" s="41"/>
      <c r="CX72" s="41"/>
      <c r="CY72" s="41"/>
      <c r="CZ72" s="36">
        <f t="shared" ref="CZ72" si="119">SUM(CU72:CY72)</f>
        <v>0</v>
      </c>
      <c r="DA72" s="36">
        <f>SUM(CJ72,CQ72,CT72,CZ72)</f>
        <v>1.3</v>
      </c>
      <c r="DB72" s="35"/>
      <c r="DC72" s="41"/>
      <c r="DD72" s="41"/>
      <c r="DE72" s="41"/>
      <c r="DF72" s="41"/>
      <c r="DG72" s="41"/>
      <c r="DH72" s="36">
        <f>SUM(DC72:DG72)</f>
        <v>0</v>
      </c>
      <c r="DI72" s="41"/>
      <c r="DJ72" s="41"/>
      <c r="DK72" s="41"/>
      <c r="DL72" s="41"/>
      <c r="DM72" s="41"/>
      <c r="DN72" s="41"/>
      <c r="DO72" s="41"/>
      <c r="DP72" s="41"/>
      <c r="DQ72" s="41"/>
      <c r="DR72" s="41"/>
      <c r="DS72" s="41"/>
      <c r="DT72" s="41"/>
      <c r="DU72" s="36">
        <f>SUM(DI72:DT72)</f>
        <v>0</v>
      </c>
      <c r="DV72" s="36">
        <f>SUM(DH72,DU72)</f>
        <v>0</v>
      </c>
    </row>
    <row r="73" spans="2:126" ht="15.75" customHeight="1" x14ac:dyDescent="0.25">
      <c r="B73" s="42"/>
      <c r="C73" s="185" t="s">
        <v>59</v>
      </c>
      <c r="D73" s="86" t="s">
        <v>92</v>
      </c>
      <c r="E73" s="41"/>
      <c r="F73" s="41"/>
      <c r="G73" s="41"/>
      <c r="H73" s="41"/>
      <c r="I73" s="41"/>
      <c r="J73" s="41"/>
      <c r="K73" s="41"/>
      <c r="L73" s="41"/>
      <c r="M73" s="41">
        <v>3.942627965468017</v>
      </c>
      <c r="N73" s="41">
        <v>4.231210556511761</v>
      </c>
      <c r="O73" s="41">
        <v>3.0145451804958925</v>
      </c>
      <c r="P73" s="34">
        <f t="shared" si="99"/>
        <v>11.18838370247567</v>
      </c>
      <c r="Q73" s="41"/>
      <c r="R73" s="41"/>
      <c r="S73" s="41"/>
      <c r="T73" s="34">
        <f t="shared" si="100"/>
        <v>0</v>
      </c>
      <c r="U73" s="41"/>
      <c r="V73" s="41"/>
      <c r="W73" s="41"/>
      <c r="X73" s="41"/>
      <c r="Y73" s="41"/>
      <c r="Z73" s="34">
        <f t="shared" si="101"/>
        <v>0</v>
      </c>
      <c r="AA73" s="34">
        <f t="shared" si="75"/>
        <v>11.18838370247567</v>
      </c>
      <c r="AB73" s="35"/>
      <c r="AC73" s="41"/>
      <c r="AD73" s="41"/>
      <c r="AE73" s="41"/>
      <c r="AF73" s="41"/>
      <c r="AG73" s="41"/>
      <c r="AH73" s="34">
        <f t="shared" si="102"/>
        <v>0</v>
      </c>
      <c r="AI73" s="41">
        <v>2.2781574999999998</v>
      </c>
      <c r="AJ73" s="41">
        <v>2.3184168000000001</v>
      </c>
      <c r="AK73" s="41">
        <v>1.4168395</v>
      </c>
      <c r="AL73" s="41">
        <v>1.3352647800000002</v>
      </c>
      <c r="AM73" s="41">
        <v>1.11392582</v>
      </c>
      <c r="AN73" s="34">
        <f t="shared" si="103"/>
        <v>8.4626044</v>
      </c>
      <c r="AO73" s="41"/>
      <c r="AP73" s="41"/>
      <c r="AQ73" s="41"/>
      <c r="AR73" s="41"/>
      <c r="AS73" s="41"/>
      <c r="AT73" s="34">
        <f t="shared" si="104"/>
        <v>0</v>
      </c>
      <c r="AU73" s="41"/>
      <c r="AV73" s="41"/>
      <c r="AW73" s="41"/>
      <c r="AX73" s="41"/>
      <c r="AY73" s="41"/>
      <c r="AZ73" s="34">
        <f t="shared" si="105"/>
        <v>0</v>
      </c>
      <c r="BA73" s="34">
        <f t="shared" si="106"/>
        <v>8.4626044</v>
      </c>
      <c r="BB73" s="35"/>
      <c r="BC73" s="41"/>
      <c r="BD73" s="41"/>
      <c r="BE73" s="41"/>
      <c r="BF73" s="41"/>
      <c r="BG73" s="41"/>
      <c r="BH73" s="41"/>
      <c r="BI73" s="34">
        <f t="shared" si="107"/>
        <v>0</v>
      </c>
      <c r="BJ73" s="41">
        <v>2.0708648300000001</v>
      </c>
      <c r="BK73" s="41">
        <v>1.27434</v>
      </c>
      <c r="BL73" s="41">
        <v>4.0177829999999997</v>
      </c>
      <c r="BM73" s="41">
        <v>4.0061681700000005</v>
      </c>
      <c r="BN73" s="41"/>
      <c r="BO73" s="34">
        <f t="shared" si="82"/>
        <v>11.369156</v>
      </c>
      <c r="BP73" s="41"/>
      <c r="BQ73" s="41"/>
      <c r="BR73" s="41"/>
      <c r="BS73" s="41"/>
      <c r="BT73" s="41"/>
      <c r="BU73" s="34">
        <f t="shared" si="108"/>
        <v>0</v>
      </c>
      <c r="BV73" s="41"/>
      <c r="BW73" s="41"/>
      <c r="BX73" s="41"/>
      <c r="BY73" s="41"/>
      <c r="BZ73" s="41"/>
      <c r="CA73" s="34">
        <f t="shared" si="84"/>
        <v>0</v>
      </c>
      <c r="CB73" s="34">
        <f t="shared" si="85"/>
        <v>11.369156</v>
      </c>
      <c r="CC73" s="35"/>
      <c r="CD73" s="41"/>
      <c r="CE73" s="41"/>
      <c r="CF73" s="41"/>
      <c r="CG73" s="41"/>
      <c r="CH73" s="41"/>
      <c r="CI73" s="41"/>
      <c r="CJ73" s="34">
        <f t="shared" si="113"/>
        <v>0</v>
      </c>
      <c r="CK73" s="41"/>
      <c r="CL73" s="41"/>
      <c r="CM73" s="41"/>
      <c r="CN73" s="41"/>
      <c r="CO73" s="41"/>
      <c r="CP73" s="41"/>
      <c r="CQ73" s="34">
        <f t="shared" si="114"/>
        <v>0</v>
      </c>
      <c r="CR73" s="41"/>
      <c r="CS73" s="41"/>
      <c r="CT73" s="34">
        <f t="shared" si="88"/>
        <v>0</v>
      </c>
      <c r="CU73" s="41"/>
      <c r="CV73" s="41"/>
      <c r="CW73" s="41"/>
      <c r="CX73" s="41"/>
      <c r="CY73" s="41"/>
      <c r="CZ73" s="34">
        <f t="shared" si="115"/>
        <v>0</v>
      </c>
      <c r="DA73" s="34">
        <f t="shared" si="90"/>
        <v>0</v>
      </c>
      <c r="DB73" s="35"/>
      <c r="DC73" s="41"/>
      <c r="DD73" s="41"/>
      <c r="DE73" s="41"/>
      <c r="DF73" s="41"/>
      <c r="DG73" s="41"/>
      <c r="DH73" s="34">
        <f t="shared" si="116"/>
        <v>0</v>
      </c>
      <c r="DI73" s="41"/>
      <c r="DJ73" s="41"/>
      <c r="DK73" s="41"/>
      <c r="DL73" s="41"/>
      <c r="DM73" s="41"/>
      <c r="DN73" s="41"/>
      <c r="DO73" s="41"/>
      <c r="DP73" s="41"/>
      <c r="DQ73" s="41"/>
      <c r="DR73" s="41"/>
      <c r="DS73" s="41"/>
      <c r="DT73" s="41"/>
      <c r="DU73" s="34">
        <f t="shared" si="92"/>
        <v>0</v>
      </c>
      <c r="DV73" s="36">
        <f t="shared" si="93"/>
        <v>0</v>
      </c>
    </row>
    <row r="74" spans="2:126" ht="15.75" customHeight="1" x14ac:dyDescent="0.25">
      <c r="B74" s="42"/>
      <c r="C74" s="186"/>
      <c r="D74" s="86" t="s">
        <v>89</v>
      </c>
      <c r="E74" s="41"/>
      <c r="F74" s="41"/>
      <c r="G74" s="41"/>
      <c r="H74" s="41"/>
      <c r="I74" s="41"/>
      <c r="J74" s="41"/>
      <c r="K74" s="41"/>
      <c r="L74" s="41"/>
      <c r="M74" s="41"/>
      <c r="N74" s="41"/>
      <c r="O74" s="41"/>
      <c r="P74" s="34">
        <f>SUM(E74:O74)</f>
        <v>0</v>
      </c>
      <c r="Q74" s="41"/>
      <c r="R74" s="41"/>
      <c r="S74" s="41"/>
      <c r="T74" s="34">
        <f>SUM(Q74:S74)</f>
        <v>0</v>
      </c>
      <c r="U74" s="41"/>
      <c r="V74" s="41"/>
      <c r="W74" s="41"/>
      <c r="X74" s="41"/>
      <c r="Y74" s="41"/>
      <c r="Z74" s="34">
        <f>SUM(U74:Y74)</f>
        <v>0</v>
      </c>
      <c r="AA74" s="34">
        <f t="shared" si="75"/>
        <v>0</v>
      </c>
      <c r="AB74" s="35"/>
      <c r="AC74" s="41"/>
      <c r="AD74" s="41"/>
      <c r="AE74" s="41"/>
      <c r="AF74" s="41"/>
      <c r="AG74" s="41"/>
      <c r="AH74" s="34">
        <f>SUM(AC74:AG74)</f>
        <v>0</v>
      </c>
      <c r="AI74" s="41">
        <v>1.65E-4</v>
      </c>
      <c r="AJ74" s="41"/>
      <c r="AK74" s="41">
        <v>5.2902730000000002E-2</v>
      </c>
      <c r="AL74" s="41">
        <v>-5.2902730000000002E-2</v>
      </c>
      <c r="AM74" s="41">
        <v>0.11079790999999999</v>
      </c>
      <c r="AN74" s="34">
        <f>SUM(AI74:AM74)</f>
        <v>0.11096290999999998</v>
      </c>
      <c r="AO74" s="41"/>
      <c r="AP74" s="41"/>
      <c r="AQ74" s="41"/>
      <c r="AR74" s="41"/>
      <c r="AS74" s="41"/>
      <c r="AT74" s="34">
        <f>SUM(AO74:AS74)</f>
        <v>0</v>
      </c>
      <c r="AU74" s="41"/>
      <c r="AV74" s="41"/>
      <c r="AW74" s="41"/>
      <c r="AX74" s="41"/>
      <c r="AY74" s="41"/>
      <c r="AZ74" s="34">
        <f>SUM(AU74:AY74)</f>
        <v>0</v>
      </c>
      <c r="BA74" s="34">
        <f>SUM(AH74,AN74,AT74,AZ74)</f>
        <v>0.11096290999999998</v>
      </c>
      <c r="BB74" s="35"/>
      <c r="BC74" s="41"/>
      <c r="BD74" s="41"/>
      <c r="BE74" s="41"/>
      <c r="BF74" s="41"/>
      <c r="BG74" s="41"/>
      <c r="BH74" s="41"/>
      <c r="BI74" s="34">
        <f>SUM(BC74:BH74)</f>
        <v>0</v>
      </c>
      <c r="BJ74" s="41">
        <v>0.20972014</v>
      </c>
      <c r="BK74" s="41">
        <v>1.4888127799999999</v>
      </c>
      <c r="BL74" s="41"/>
      <c r="BM74" s="41"/>
      <c r="BN74" s="41"/>
      <c r="BO74" s="34">
        <f t="shared" si="82"/>
        <v>1.6985329199999999</v>
      </c>
      <c r="BP74" s="41"/>
      <c r="BQ74" s="41"/>
      <c r="BR74" s="41"/>
      <c r="BS74" s="41"/>
      <c r="BT74" s="41"/>
      <c r="BU74" s="34">
        <f>SUM(BP74:BT74)</f>
        <v>0</v>
      </c>
      <c r="BV74" s="41"/>
      <c r="BW74" s="41"/>
      <c r="BX74" s="41"/>
      <c r="BY74" s="41"/>
      <c r="BZ74" s="41"/>
      <c r="CA74" s="34">
        <f t="shared" si="84"/>
        <v>0</v>
      </c>
      <c r="CB74" s="34">
        <f t="shared" si="85"/>
        <v>1.6985329199999999</v>
      </c>
      <c r="CC74" s="35"/>
      <c r="CD74" s="41"/>
      <c r="CE74" s="41"/>
      <c r="CF74" s="41"/>
      <c r="CG74" s="41"/>
      <c r="CH74" s="41"/>
      <c r="CI74" s="41"/>
      <c r="CJ74" s="34">
        <f>SUM(CD74:CI74)</f>
        <v>0</v>
      </c>
      <c r="CK74" s="41"/>
      <c r="CL74" s="41"/>
      <c r="CM74" s="41"/>
      <c r="CN74" s="41"/>
      <c r="CO74" s="41"/>
      <c r="CP74" s="41"/>
      <c r="CQ74" s="34">
        <f>SUM(CK74:CP74)</f>
        <v>0</v>
      </c>
      <c r="CR74" s="41"/>
      <c r="CS74" s="41"/>
      <c r="CT74" s="34">
        <f t="shared" si="88"/>
        <v>0</v>
      </c>
      <c r="CU74" s="41"/>
      <c r="CV74" s="41"/>
      <c r="CW74" s="41"/>
      <c r="CX74" s="41"/>
      <c r="CY74" s="41"/>
      <c r="CZ74" s="34">
        <f t="shared" si="115"/>
        <v>0</v>
      </c>
      <c r="DA74" s="34">
        <f t="shared" si="90"/>
        <v>0</v>
      </c>
      <c r="DB74" s="35"/>
      <c r="DC74" s="41"/>
      <c r="DD74" s="41"/>
      <c r="DE74" s="41"/>
      <c r="DF74" s="41"/>
      <c r="DG74" s="41"/>
      <c r="DH74" s="34">
        <f t="shared" si="116"/>
        <v>0</v>
      </c>
      <c r="DI74" s="41"/>
      <c r="DJ74" s="41"/>
      <c r="DK74" s="41"/>
      <c r="DL74" s="41"/>
      <c r="DM74" s="41"/>
      <c r="DN74" s="41"/>
      <c r="DO74" s="41"/>
      <c r="DP74" s="41"/>
      <c r="DQ74" s="41"/>
      <c r="DR74" s="41"/>
      <c r="DS74" s="41"/>
      <c r="DT74" s="41"/>
      <c r="DU74" s="34">
        <f t="shared" si="92"/>
        <v>0</v>
      </c>
      <c r="DV74" s="36">
        <f t="shared" si="93"/>
        <v>0</v>
      </c>
    </row>
    <row r="75" spans="2:126" x14ac:dyDescent="0.25">
      <c r="B75" s="42"/>
      <c r="C75" s="15" t="s">
        <v>123</v>
      </c>
      <c r="D75" s="86" t="s">
        <v>89</v>
      </c>
      <c r="E75" s="41"/>
      <c r="F75" s="41"/>
      <c r="G75" s="41"/>
      <c r="H75" s="41"/>
      <c r="I75" s="41"/>
      <c r="J75" s="41"/>
      <c r="K75" s="41"/>
      <c r="L75" s="41"/>
      <c r="M75" s="41"/>
      <c r="N75" s="41"/>
      <c r="O75" s="41"/>
      <c r="P75" s="36">
        <f>SUM(E75:O75)</f>
        <v>0</v>
      </c>
      <c r="Q75" s="41"/>
      <c r="R75" s="41"/>
      <c r="S75" s="41"/>
      <c r="T75" s="36">
        <f>SUM(Q75:S75)</f>
        <v>0</v>
      </c>
      <c r="U75" s="41"/>
      <c r="V75" s="41"/>
      <c r="W75" s="41"/>
      <c r="X75" s="41"/>
      <c r="Y75" s="41"/>
      <c r="Z75" s="36">
        <f>SUM(U75:Y75)</f>
        <v>0</v>
      </c>
      <c r="AA75" s="36">
        <f t="shared" si="75"/>
        <v>0</v>
      </c>
      <c r="AB75" s="35"/>
      <c r="AC75" s="41"/>
      <c r="AD75" s="41"/>
      <c r="AE75" s="41"/>
      <c r="AF75" s="41"/>
      <c r="AG75" s="41"/>
      <c r="AH75" s="36">
        <f>SUM(AC75:AG75)</f>
        <v>0</v>
      </c>
      <c r="AI75" s="41"/>
      <c r="AJ75" s="41"/>
      <c r="AK75" s="41"/>
      <c r="AL75" s="41"/>
      <c r="AM75" s="41"/>
      <c r="AN75" s="36">
        <f>SUM(AI75:AM75)</f>
        <v>0</v>
      </c>
      <c r="AO75" s="41"/>
      <c r="AP75" s="41"/>
      <c r="AQ75" s="41"/>
      <c r="AR75" s="41"/>
      <c r="AS75" s="41"/>
      <c r="AT75" s="36">
        <f>SUM(AO75:AS75)</f>
        <v>0</v>
      </c>
      <c r="AU75" s="41"/>
      <c r="AV75" s="41"/>
      <c r="AW75" s="41"/>
      <c r="AX75" s="41"/>
      <c r="AY75" s="41"/>
      <c r="AZ75" s="36">
        <f>SUM(AU75:AY75)</f>
        <v>0</v>
      </c>
      <c r="BA75" s="36">
        <f>SUM(AH75,AN75,AT75,AZ75)</f>
        <v>0</v>
      </c>
      <c r="BB75" s="35"/>
      <c r="BC75" s="41"/>
      <c r="BD75" s="41"/>
      <c r="BE75" s="41"/>
      <c r="BF75" s="41"/>
      <c r="BG75" s="41"/>
      <c r="BH75" s="41"/>
      <c r="BI75" s="36">
        <f>SUM(BC75:BH75)</f>
        <v>0</v>
      </c>
      <c r="BJ75" s="41"/>
      <c r="BK75" s="41"/>
      <c r="BL75" s="41"/>
      <c r="BM75" s="41"/>
      <c r="BN75" s="41"/>
      <c r="BO75" s="36">
        <f t="shared" si="82"/>
        <v>0</v>
      </c>
      <c r="BP75" s="41"/>
      <c r="BQ75" s="41"/>
      <c r="BR75" s="41"/>
      <c r="BS75" s="41"/>
      <c r="BT75" s="41"/>
      <c r="BU75" s="36">
        <f>SUM(BP75:BT75)</f>
        <v>0</v>
      </c>
      <c r="BV75" s="41"/>
      <c r="BW75" s="41"/>
      <c r="BX75" s="41"/>
      <c r="BY75" s="41"/>
      <c r="BZ75" s="41"/>
      <c r="CA75" s="36">
        <f t="shared" si="84"/>
        <v>0</v>
      </c>
      <c r="CB75" s="36">
        <f t="shared" si="85"/>
        <v>0</v>
      </c>
      <c r="CC75" s="35"/>
      <c r="CD75" s="41"/>
      <c r="CE75" s="41"/>
      <c r="CF75" s="41"/>
      <c r="CG75" s="41"/>
      <c r="CH75" s="41"/>
      <c r="CI75" s="41">
        <v>5</v>
      </c>
      <c r="CJ75" s="36">
        <f>SUM(CD75:CI75)</f>
        <v>5</v>
      </c>
      <c r="CK75" s="41"/>
      <c r="CL75" s="41"/>
      <c r="CM75" s="41"/>
      <c r="CN75" s="41"/>
      <c r="CO75" s="41"/>
      <c r="CP75" s="41"/>
      <c r="CQ75" s="36">
        <f>SUM(CK75:CP75)</f>
        <v>0</v>
      </c>
      <c r="CR75" s="41"/>
      <c r="CS75" s="41"/>
      <c r="CT75" s="36">
        <f t="shared" si="88"/>
        <v>0</v>
      </c>
      <c r="CU75" s="41"/>
      <c r="CV75" s="41"/>
      <c r="CW75" s="41"/>
      <c r="CX75" s="41"/>
      <c r="CY75" s="41"/>
      <c r="CZ75" s="36">
        <f t="shared" si="115"/>
        <v>0</v>
      </c>
      <c r="DA75" s="36">
        <f t="shared" si="90"/>
        <v>5</v>
      </c>
      <c r="DB75" s="35"/>
      <c r="DC75" s="41"/>
      <c r="DD75" s="41"/>
      <c r="DE75" s="41"/>
      <c r="DF75" s="41"/>
      <c r="DG75" s="41"/>
      <c r="DH75" s="36">
        <f t="shared" si="116"/>
        <v>0</v>
      </c>
      <c r="DI75" s="41"/>
      <c r="DJ75" s="41"/>
      <c r="DK75" s="41"/>
      <c r="DL75" s="41"/>
      <c r="DM75" s="41"/>
      <c r="DN75" s="41"/>
      <c r="DO75" s="41"/>
      <c r="DP75" s="41"/>
      <c r="DQ75" s="41"/>
      <c r="DR75" s="41"/>
      <c r="DS75" s="41"/>
      <c r="DT75" s="41"/>
      <c r="DU75" s="36">
        <f t="shared" si="92"/>
        <v>0</v>
      </c>
      <c r="DV75" s="36">
        <f t="shared" si="93"/>
        <v>0</v>
      </c>
    </row>
    <row r="76" spans="2:126" ht="15.75" customHeight="1" x14ac:dyDescent="0.25">
      <c r="B76" s="42"/>
      <c r="C76" s="15" t="s">
        <v>60</v>
      </c>
      <c r="D76" s="86" t="s">
        <v>89</v>
      </c>
      <c r="E76" s="41"/>
      <c r="F76" s="41"/>
      <c r="G76" s="41"/>
      <c r="H76" s="41"/>
      <c r="I76" s="41"/>
      <c r="J76" s="41"/>
      <c r="K76" s="41"/>
      <c r="L76" s="41"/>
      <c r="M76" s="41"/>
      <c r="N76" s="41"/>
      <c r="O76" s="41"/>
      <c r="P76" s="34">
        <f t="shared" si="99"/>
        <v>0</v>
      </c>
      <c r="Q76" s="41"/>
      <c r="R76" s="41"/>
      <c r="S76" s="41"/>
      <c r="T76" s="34">
        <f t="shared" si="100"/>
        <v>0</v>
      </c>
      <c r="U76" s="41"/>
      <c r="V76" s="41"/>
      <c r="W76" s="41"/>
      <c r="X76" s="41"/>
      <c r="Y76" s="41"/>
      <c r="Z76" s="34">
        <f t="shared" si="101"/>
        <v>0</v>
      </c>
      <c r="AA76" s="34">
        <f t="shared" si="75"/>
        <v>0</v>
      </c>
      <c r="AB76" s="35"/>
      <c r="AC76" s="41"/>
      <c r="AD76" s="41"/>
      <c r="AE76" s="41"/>
      <c r="AF76" s="41"/>
      <c r="AG76" s="41"/>
      <c r="AH76" s="34">
        <f t="shared" si="102"/>
        <v>0</v>
      </c>
      <c r="AI76" s="41"/>
      <c r="AJ76" s="41">
        <v>1.5</v>
      </c>
      <c r="AK76" s="41">
        <v>2.5</v>
      </c>
      <c r="AL76" s="41">
        <v>2</v>
      </c>
      <c r="AM76" s="41">
        <v>1</v>
      </c>
      <c r="AN76" s="34">
        <f t="shared" si="103"/>
        <v>7</v>
      </c>
      <c r="AO76" s="41"/>
      <c r="AP76" s="41"/>
      <c r="AQ76" s="41"/>
      <c r="AR76" s="41"/>
      <c r="AS76" s="41"/>
      <c r="AT76" s="34">
        <f t="shared" si="104"/>
        <v>0</v>
      </c>
      <c r="AU76" s="41"/>
      <c r="AV76" s="41"/>
      <c r="AW76" s="41"/>
      <c r="AX76" s="41"/>
      <c r="AY76" s="41"/>
      <c r="AZ76" s="34">
        <f t="shared" si="105"/>
        <v>0</v>
      </c>
      <c r="BA76" s="34">
        <f t="shared" si="106"/>
        <v>7</v>
      </c>
      <c r="BB76" s="35"/>
      <c r="BC76" s="41">
        <v>1.2</v>
      </c>
      <c r="BD76" s="41">
        <v>1</v>
      </c>
      <c r="BE76" s="41"/>
      <c r="BF76" s="41">
        <v>2.0000499999999999</v>
      </c>
      <c r="BG76" s="41"/>
      <c r="BH76" s="41"/>
      <c r="BI76" s="34">
        <f t="shared" si="107"/>
        <v>4.2000500000000001</v>
      </c>
      <c r="BJ76" s="41"/>
      <c r="BK76" s="41"/>
      <c r="BL76" s="41"/>
      <c r="BM76" s="41"/>
      <c r="BN76" s="41"/>
      <c r="BO76" s="34">
        <f t="shared" si="82"/>
        <v>0</v>
      </c>
      <c r="BP76" s="41"/>
      <c r="BQ76" s="41"/>
      <c r="BR76" s="41"/>
      <c r="BS76" s="41"/>
      <c r="BT76" s="41"/>
      <c r="BU76" s="34">
        <f t="shared" si="108"/>
        <v>0</v>
      </c>
      <c r="BV76" s="41"/>
      <c r="BW76" s="41"/>
      <c r="BX76" s="41"/>
      <c r="BY76" s="41"/>
      <c r="BZ76" s="41"/>
      <c r="CA76" s="34">
        <f t="shared" si="84"/>
        <v>0</v>
      </c>
      <c r="CB76" s="34">
        <f t="shared" si="85"/>
        <v>4.2000500000000001</v>
      </c>
      <c r="CC76" s="35"/>
      <c r="CD76" s="41"/>
      <c r="CE76" s="41"/>
      <c r="CF76" s="41"/>
      <c r="CG76" s="41"/>
      <c r="CH76" s="41"/>
      <c r="CI76" s="41"/>
      <c r="CJ76" s="34">
        <f t="shared" ref="CJ76:CJ77" si="120">SUM(CD76:CI76)</f>
        <v>0</v>
      </c>
      <c r="CK76" s="41"/>
      <c r="CL76" s="41"/>
      <c r="CM76" s="41"/>
      <c r="CN76" s="41"/>
      <c r="CO76" s="41"/>
      <c r="CP76" s="41"/>
      <c r="CQ76" s="34">
        <f t="shared" ref="CQ76:CQ77" si="121">SUM(CK76:CP76)</f>
        <v>0</v>
      </c>
      <c r="CR76" s="41"/>
      <c r="CS76" s="41"/>
      <c r="CT76" s="34">
        <f t="shared" si="88"/>
        <v>0</v>
      </c>
      <c r="CU76" s="41"/>
      <c r="CV76" s="41"/>
      <c r="CW76" s="41"/>
      <c r="CX76" s="41"/>
      <c r="CY76" s="41"/>
      <c r="CZ76" s="34">
        <f t="shared" si="115"/>
        <v>0</v>
      </c>
      <c r="DA76" s="34">
        <f t="shared" si="90"/>
        <v>0</v>
      </c>
      <c r="DB76" s="35"/>
      <c r="DC76" s="41"/>
      <c r="DD76" s="41"/>
      <c r="DE76" s="41"/>
      <c r="DF76" s="41"/>
      <c r="DG76" s="41"/>
      <c r="DH76" s="34">
        <f t="shared" si="116"/>
        <v>0</v>
      </c>
      <c r="DI76" s="41"/>
      <c r="DJ76" s="41"/>
      <c r="DK76" s="41"/>
      <c r="DL76" s="41"/>
      <c r="DM76" s="41"/>
      <c r="DN76" s="41"/>
      <c r="DO76" s="41"/>
      <c r="DP76" s="41"/>
      <c r="DQ76" s="41"/>
      <c r="DR76" s="41"/>
      <c r="DS76" s="41"/>
      <c r="DT76" s="41"/>
      <c r="DU76" s="34">
        <f t="shared" si="92"/>
        <v>0</v>
      </c>
      <c r="DV76" s="36">
        <f t="shared" si="93"/>
        <v>0</v>
      </c>
    </row>
    <row r="77" spans="2:126" ht="15.75" customHeight="1" x14ac:dyDescent="0.25">
      <c r="B77" s="42"/>
      <c r="C77" s="15" t="s">
        <v>61</v>
      </c>
      <c r="D77" s="86" t="s">
        <v>89</v>
      </c>
      <c r="E77" s="41"/>
      <c r="F77" s="41"/>
      <c r="G77" s="41"/>
      <c r="H77" s="41"/>
      <c r="I77" s="41"/>
      <c r="J77" s="41"/>
      <c r="K77" s="41"/>
      <c r="L77" s="41"/>
      <c r="M77" s="41"/>
      <c r="N77" s="41"/>
      <c r="O77" s="41"/>
      <c r="P77" s="34">
        <f t="shared" si="99"/>
        <v>0</v>
      </c>
      <c r="Q77" s="41"/>
      <c r="R77" s="41"/>
      <c r="S77" s="41"/>
      <c r="T77" s="34">
        <f t="shared" si="100"/>
        <v>0</v>
      </c>
      <c r="U77" s="41"/>
      <c r="V77" s="41"/>
      <c r="W77" s="41"/>
      <c r="X77" s="41"/>
      <c r="Y77" s="41"/>
      <c r="Z77" s="34">
        <f t="shared" si="101"/>
        <v>0</v>
      </c>
      <c r="AA77" s="34">
        <f t="shared" si="75"/>
        <v>0</v>
      </c>
      <c r="AB77" s="35"/>
      <c r="AC77" s="41"/>
      <c r="AD77" s="41"/>
      <c r="AE77" s="41"/>
      <c r="AF77" s="41"/>
      <c r="AG77" s="41"/>
      <c r="AH77" s="34">
        <f t="shared" si="102"/>
        <v>0</v>
      </c>
      <c r="AI77" s="41"/>
      <c r="AJ77" s="41"/>
      <c r="AK77" s="41"/>
      <c r="AL77" s="41">
        <v>7.5</v>
      </c>
      <c r="AM77" s="41">
        <v>7.5</v>
      </c>
      <c r="AN77" s="34">
        <f t="shared" si="103"/>
        <v>15</v>
      </c>
      <c r="AO77" s="41"/>
      <c r="AP77" s="41"/>
      <c r="AQ77" s="41"/>
      <c r="AR77" s="41"/>
      <c r="AS77" s="41"/>
      <c r="AT77" s="34">
        <f t="shared" si="104"/>
        <v>0</v>
      </c>
      <c r="AU77" s="41"/>
      <c r="AV77" s="41"/>
      <c r="AW77" s="41"/>
      <c r="AX77" s="41"/>
      <c r="AY77" s="41"/>
      <c r="AZ77" s="34">
        <f t="shared" si="105"/>
        <v>0</v>
      </c>
      <c r="BA77" s="34">
        <f t="shared" si="106"/>
        <v>15</v>
      </c>
      <c r="BB77" s="35"/>
      <c r="BC77" s="41"/>
      <c r="BD77" s="41"/>
      <c r="BE77" s="41"/>
      <c r="BF77" s="41"/>
      <c r="BG77" s="41"/>
      <c r="BH77" s="41"/>
      <c r="BI77" s="34">
        <f t="shared" si="107"/>
        <v>0</v>
      </c>
      <c r="BJ77" s="41">
        <v>7.4999999999999991</v>
      </c>
      <c r="BK77" s="41">
        <v>7.5</v>
      </c>
      <c r="BL77" s="41"/>
      <c r="BM77" s="41"/>
      <c r="BN77" s="41"/>
      <c r="BO77" s="34">
        <f t="shared" si="82"/>
        <v>15</v>
      </c>
      <c r="BP77" s="41"/>
      <c r="BQ77" s="41"/>
      <c r="BR77" s="41"/>
      <c r="BS77" s="41"/>
      <c r="BT77" s="41"/>
      <c r="BU77" s="34">
        <f t="shared" si="108"/>
        <v>0</v>
      </c>
      <c r="BV77" s="41"/>
      <c r="BW77" s="41"/>
      <c r="BX77" s="41"/>
      <c r="BY77" s="41"/>
      <c r="BZ77" s="41"/>
      <c r="CA77" s="34">
        <f t="shared" si="84"/>
        <v>0</v>
      </c>
      <c r="CB77" s="34">
        <f t="shared" si="85"/>
        <v>15</v>
      </c>
      <c r="CC77" s="35"/>
      <c r="CD77" s="41"/>
      <c r="CE77" s="41"/>
      <c r="CF77" s="41"/>
      <c r="CG77" s="41"/>
      <c r="CH77" s="41"/>
      <c r="CI77" s="41"/>
      <c r="CJ77" s="34">
        <f t="shared" si="120"/>
        <v>0</v>
      </c>
      <c r="CK77" s="41"/>
      <c r="CL77" s="41"/>
      <c r="CM77" s="41"/>
      <c r="CN77" s="41"/>
      <c r="CO77" s="41"/>
      <c r="CP77" s="41"/>
      <c r="CQ77" s="34">
        <f t="shared" si="121"/>
        <v>0</v>
      </c>
      <c r="CR77" s="41"/>
      <c r="CS77" s="41"/>
      <c r="CT77" s="34">
        <f t="shared" si="88"/>
        <v>0</v>
      </c>
      <c r="CU77" s="41"/>
      <c r="CV77" s="41"/>
      <c r="CW77" s="41"/>
      <c r="CX77" s="41"/>
      <c r="CY77" s="41"/>
      <c r="CZ77" s="34">
        <f t="shared" si="115"/>
        <v>0</v>
      </c>
      <c r="DA77" s="34">
        <f t="shared" si="90"/>
        <v>0</v>
      </c>
      <c r="DB77" s="35"/>
      <c r="DC77" s="41"/>
      <c r="DD77" s="41"/>
      <c r="DE77" s="41"/>
      <c r="DF77" s="41"/>
      <c r="DG77" s="41"/>
      <c r="DH77" s="34">
        <f t="shared" si="116"/>
        <v>0</v>
      </c>
      <c r="DI77" s="41"/>
      <c r="DJ77" s="41"/>
      <c r="DK77" s="41"/>
      <c r="DL77" s="41"/>
      <c r="DM77" s="41"/>
      <c r="DN77" s="41"/>
      <c r="DO77" s="41"/>
      <c r="DP77" s="41"/>
      <c r="DQ77" s="41"/>
      <c r="DR77" s="41"/>
      <c r="DS77" s="41"/>
      <c r="DT77" s="41"/>
      <c r="DU77" s="34">
        <f t="shared" si="92"/>
        <v>0</v>
      </c>
      <c r="DV77" s="36">
        <f t="shared" si="93"/>
        <v>0</v>
      </c>
    </row>
    <row r="78" spans="2:126" ht="15.75" customHeight="1" x14ac:dyDescent="0.25">
      <c r="B78" s="182">
        <v>13</v>
      </c>
      <c r="C78" s="185" t="s">
        <v>113</v>
      </c>
      <c r="D78" s="86" t="s">
        <v>96</v>
      </c>
      <c r="E78" s="51"/>
      <c r="F78" s="51"/>
      <c r="G78" s="51"/>
      <c r="H78" s="51"/>
      <c r="I78" s="51"/>
      <c r="J78" s="51"/>
      <c r="K78" s="51"/>
      <c r="L78" s="51"/>
      <c r="M78" s="51"/>
      <c r="N78" s="51"/>
      <c r="O78" s="51"/>
      <c r="P78" s="34">
        <f>SUM(E78:O78)</f>
        <v>0</v>
      </c>
      <c r="Q78" s="51"/>
      <c r="R78" s="51"/>
      <c r="S78" s="51"/>
      <c r="T78" s="34">
        <f>SUM(Q78:S78)</f>
        <v>0</v>
      </c>
      <c r="U78" s="51"/>
      <c r="V78" s="51"/>
      <c r="W78" s="51"/>
      <c r="X78" s="51"/>
      <c r="Y78" s="51"/>
      <c r="Z78" s="34">
        <f>SUM(U78:Y78)</f>
        <v>0</v>
      </c>
      <c r="AA78" s="34">
        <f t="shared" si="75"/>
        <v>0</v>
      </c>
      <c r="AB78" s="35"/>
      <c r="AC78" s="51"/>
      <c r="AD78" s="51"/>
      <c r="AE78" s="51"/>
      <c r="AF78" s="51"/>
      <c r="AG78" s="51"/>
      <c r="AH78" s="34">
        <f>SUM(AC78:AG78)</f>
        <v>0</v>
      </c>
      <c r="AI78" s="51"/>
      <c r="AJ78" s="51"/>
      <c r="AK78" s="51"/>
      <c r="AL78" s="51"/>
      <c r="AM78" s="51"/>
      <c r="AN78" s="34">
        <f>SUM(AI78:AM78)</f>
        <v>0</v>
      </c>
      <c r="AO78" s="51"/>
      <c r="AP78" s="51"/>
      <c r="AQ78" s="51"/>
      <c r="AR78" s="51"/>
      <c r="AS78" s="51"/>
      <c r="AT78" s="34">
        <f>SUM(AO78:AS78)</f>
        <v>0</v>
      </c>
      <c r="AU78" s="51"/>
      <c r="AV78" s="51"/>
      <c r="AW78" s="51"/>
      <c r="AX78" s="51"/>
      <c r="AY78" s="51"/>
      <c r="AZ78" s="34">
        <f>SUM(AU78:AY78)</f>
        <v>0</v>
      </c>
      <c r="BA78" s="34">
        <f>SUM(AH78,AN78,AT78,AZ78)</f>
        <v>0</v>
      </c>
      <c r="BB78" s="35"/>
      <c r="BC78" s="51"/>
      <c r="BD78" s="51"/>
      <c r="BE78" s="51"/>
      <c r="BF78" s="51"/>
      <c r="BG78" s="51"/>
      <c r="BH78" s="51"/>
      <c r="BI78" s="34">
        <f>SUM(BC78:BH78)</f>
        <v>0</v>
      </c>
      <c r="BJ78" s="51"/>
      <c r="BK78" s="51"/>
      <c r="BL78" s="51"/>
      <c r="BM78" s="51"/>
      <c r="BN78" s="51"/>
      <c r="BO78" s="36">
        <f t="shared" si="82"/>
        <v>0</v>
      </c>
      <c r="BP78" s="51"/>
      <c r="BQ78" s="51"/>
      <c r="BR78" s="51"/>
      <c r="BS78" s="51"/>
      <c r="BT78" s="51"/>
      <c r="BU78" s="36">
        <f>SUM(BP78:BT78)</f>
        <v>0</v>
      </c>
      <c r="BV78" s="51"/>
      <c r="BW78" s="51"/>
      <c r="BX78" s="51"/>
      <c r="BY78" s="51"/>
      <c r="BZ78" s="51"/>
      <c r="CA78" s="36">
        <f>SUM(BV78:BZ78)</f>
        <v>0</v>
      </c>
      <c r="CB78" s="36">
        <f t="shared" si="85"/>
        <v>0</v>
      </c>
      <c r="CC78" s="35"/>
      <c r="CD78" s="51"/>
      <c r="CE78" s="51"/>
      <c r="CF78" s="51"/>
      <c r="CG78" s="51"/>
      <c r="CH78" s="51"/>
      <c r="CI78" s="51"/>
      <c r="CJ78" s="34">
        <f>SUM(CD78:CI78)</f>
        <v>0</v>
      </c>
      <c r="CK78" s="51"/>
      <c r="CL78" s="51"/>
      <c r="CM78" s="51"/>
      <c r="CN78" s="51"/>
      <c r="CO78" s="51"/>
      <c r="CP78" s="51"/>
      <c r="CQ78" s="34">
        <f>SUM(CK78:CP78)</f>
        <v>0</v>
      </c>
      <c r="CR78" s="51"/>
      <c r="CS78" s="51">
        <v>1</v>
      </c>
      <c r="CT78" s="34">
        <f t="shared" si="88"/>
        <v>1</v>
      </c>
      <c r="CU78" s="51"/>
      <c r="CV78" s="51"/>
      <c r="CW78" s="51"/>
      <c r="CX78" s="51"/>
      <c r="CY78" s="51"/>
      <c r="CZ78" s="36">
        <f>SUM(CU78:CY78)</f>
        <v>0</v>
      </c>
      <c r="DA78" s="36">
        <f t="shared" si="90"/>
        <v>1</v>
      </c>
      <c r="DB78" s="35"/>
      <c r="DC78" s="51"/>
      <c r="DD78" s="51"/>
      <c r="DE78" s="51"/>
      <c r="DF78" s="51"/>
      <c r="DG78" s="51"/>
      <c r="DH78" s="36">
        <f>SUM(DC78:DG78)</f>
        <v>0</v>
      </c>
      <c r="DI78" s="51"/>
      <c r="DJ78" s="51"/>
      <c r="DK78" s="51"/>
      <c r="DL78" s="51"/>
      <c r="DM78" s="51"/>
      <c r="DN78" s="51"/>
      <c r="DO78" s="51"/>
      <c r="DP78" s="51"/>
      <c r="DQ78" s="51"/>
      <c r="DR78" s="51"/>
      <c r="DS78" s="51"/>
      <c r="DT78" s="51"/>
      <c r="DU78" s="36">
        <f t="shared" si="92"/>
        <v>0</v>
      </c>
      <c r="DV78" s="36">
        <f t="shared" si="93"/>
        <v>0</v>
      </c>
    </row>
    <row r="79" spans="2:126" ht="15.75" customHeight="1" x14ac:dyDescent="0.25">
      <c r="B79" s="182"/>
      <c r="C79" s="186"/>
      <c r="D79" s="86" t="s">
        <v>89</v>
      </c>
      <c r="E79" s="51"/>
      <c r="F79" s="51"/>
      <c r="G79" s="51"/>
      <c r="H79" s="51"/>
      <c r="I79" s="51"/>
      <c r="J79" s="51"/>
      <c r="K79" s="51"/>
      <c r="L79" s="51"/>
      <c r="M79" s="51"/>
      <c r="N79" s="51"/>
      <c r="O79" s="51"/>
      <c r="P79" s="34">
        <f>SUM(E79:O79)</f>
        <v>0</v>
      </c>
      <c r="Q79" s="51"/>
      <c r="R79" s="51"/>
      <c r="S79" s="51"/>
      <c r="T79" s="34">
        <f>SUM(Q79:S79)</f>
        <v>0</v>
      </c>
      <c r="U79" s="51"/>
      <c r="V79" s="51"/>
      <c r="W79" s="51"/>
      <c r="X79" s="51"/>
      <c r="Y79" s="51"/>
      <c r="Z79" s="34">
        <f>SUM(U79:Y79)</f>
        <v>0</v>
      </c>
      <c r="AA79" s="34">
        <f t="shared" si="75"/>
        <v>0</v>
      </c>
      <c r="AB79" s="35"/>
      <c r="AC79" s="51"/>
      <c r="AD79" s="51"/>
      <c r="AE79" s="51"/>
      <c r="AF79" s="51"/>
      <c r="AG79" s="51"/>
      <c r="AH79" s="34">
        <f>SUM(AC79:AG79)</f>
        <v>0</v>
      </c>
      <c r="AI79" s="51"/>
      <c r="AJ79" s="51"/>
      <c r="AK79" s="51"/>
      <c r="AL79" s="51"/>
      <c r="AM79" s="51"/>
      <c r="AN79" s="34">
        <f>SUM(AI79:AM79)</f>
        <v>0</v>
      </c>
      <c r="AO79" s="51"/>
      <c r="AP79" s="51"/>
      <c r="AQ79" s="51"/>
      <c r="AR79" s="51"/>
      <c r="AS79" s="51"/>
      <c r="AT79" s="34">
        <f>SUM(AO79:AS79)</f>
        <v>0</v>
      </c>
      <c r="AU79" s="51"/>
      <c r="AV79" s="51"/>
      <c r="AW79" s="51"/>
      <c r="AX79" s="51"/>
      <c r="AY79" s="51"/>
      <c r="AZ79" s="34">
        <f>SUM(AU79:AY79)</f>
        <v>0</v>
      </c>
      <c r="BA79" s="34">
        <f>SUM(AH79,AN79,AT79,AZ79)</f>
        <v>0</v>
      </c>
      <c r="BB79" s="35"/>
      <c r="BC79" s="51"/>
      <c r="BD79" s="51"/>
      <c r="BE79" s="51"/>
      <c r="BF79" s="51"/>
      <c r="BG79" s="51"/>
      <c r="BH79" s="51"/>
      <c r="BI79" s="34">
        <f>SUM(BC79:BH79)</f>
        <v>0</v>
      </c>
      <c r="BJ79" s="51"/>
      <c r="BK79" s="51"/>
      <c r="BL79" s="51"/>
      <c r="BM79" s="51"/>
      <c r="BN79" s="51">
        <v>3.8</v>
      </c>
      <c r="BO79" s="36">
        <f t="shared" ref="BO79" si="122">SUM(BJ79:BN79)</f>
        <v>3.8</v>
      </c>
      <c r="BP79" s="51"/>
      <c r="BQ79" s="51"/>
      <c r="BR79" s="51"/>
      <c r="BS79" s="51"/>
      <c r="BT79" s="51"/>
      <c r="BU79" s="36">
        <f>SUM(BP79:BT79)</f>
        <v>0</v>
      </c>
      <c r="BV79" s="51"/>
      <c r="BW79" s="51"/>
      <c r="BX79" s="51"/>
      <c r="BY79" s="51"/>
      <c r="BZ79" s="51"/>
      <c r="CA79" s="36">
        <f>SUM(BV79:BZ79)</f>
        <v>0</v>
      </c>
      <c r="CB79" s="36">
        <f t="shared" si="85"/>
        <v>3.8</v>
      </c>
      <c r="CC79" s="35"/>
      <c r="CD79" s="51"/>
      <c r="CE79" s="51"/>
      <c r="CF79" s="51"/>
      <c r="CG79" s="51"/>
      <c r="CH79" s="51"/>
      <c r="CI79" s="51"/>
      <c r="CJ79" s="34">
        <f>SUM(CD79:CI79)</f>
        <v>0</v>
      </c>
      <c r="CK79" s="51"/>
      <c r="CL79" s="51"/>
      <c r="CM79" s="51"/>
      <c r="CN79" s="51"/>
      <c r="CO79" s="51"/>
      <c r="CP79" s="51"/>
      <c r="CQ79" s="34">
        <f>SUM(CK79:CP79)</f>
        <v>0</v>
      </c>
      <c r="CR79" s="51"/>
      <c r="CS79" s="51"/>
      <c r="CT79" s="34">
        <f t="shared" si="88"/>
        <v>0</v>
      </c>
      <c r="CU79" s="51"/>
      <c r="CV79" s="51"/>
      <c r="CW79" s="51"/>
      <c r="CX79" s="51"/>
      <c r="CY79" s="51"/>
      <c r="CZ79" s="36">
        <f>SUM(CU79:CY79)</f>
        <v>0</v>
      </c>
      <c r="DA79" s="36">
        <f t="shared" si="90"/>
        <v>0</v>
      </c>
      <c r="DB79" s="35"/>
      <c r="DC79" s="51"/>
      <c r="DD79" s="51"/>
      <c r="DE79" s="51"/>
      <c r="DF79" s="51"/>
      <c r="DG79" s="51"/>
      <c r="DH79" s="36">
        <f>SUM(DC79:DG79)</f>
        <v>0</v>
      </c>
      <c r="DI79" s="51"/>
      <c r="DJ79" s="51"/>
      <c r="DK79" s="51"/>
      <c r="DL79" s="51"/>
      <c r="DM79" s="51"/>
      <c r="DN79" s="51"/>
      <c r="DO79" s="51"/>
      <c r="DP79" s="51"/>
      <c r="DQ79" s="51"/>
      <c r="DR79" s="51"/>
      <c r="DS79" s="51"/>
      <c r="DT79" s="51"/>
      <c r="DU79" s="36">
        <f t="shared" si="92"/>
        <v>0</v>
      </c>
      <c r="DV79" s="36">
        <f t="shared" si="93"/>
        <v>0</v>
      </c>
    </row>
    <row r="80" spans="2:126" ht="15.75" customHeight="1" x14ac:dyDescent="0.25">
      <c r="B80" s="42"/>
      <c r="C80" s="16" t="s">
        <v>62</v>
      </c>
      <c r="D80" s="86" t="s">
        <v>96</v>
      </c>
      <c r="E80" s="51"/>
      <c r="F80" s="51"/>
      <c r="G80" s="51"/>
      <c r="H80" s="51"/>
      <c r="I80" s="51"/>
      <c r="J80" s="51"/>
      <c r="K80" s="51"/>
      <c r="L80" s="51"/>
      <c r="M80" s="51"/>
      <c r="N80" s="51"/>
      <c r="O80" s="51"/>
      <c r="P80" s="34">
        <f t="shared" si="99"/>
        <v>0</v>
      </c>
      <c r="Q80" s="51"/>
      <c r="R80" s="51"/>
      <c r="S80" s="51"/>
      <c r="T80" s="34">
        <f t="shared" si="100"/>
        <v>0</v>
      </c>
      <c r="U80" s="51"/>
      <c r="V80" s="51"/>
      <c r="W80" s="51"/>
      <c r="X80" s="51"/>
      <c r="Y80" s="51"/>
      <c r="Z80" s="34">
        <f t="shared" si="101"/>
        <v>0</v>
      </c>
      <c r="AA80" s="34">
        <f t="shared" si="75"/>
        <v>0</v>
      </c>
      <c r="AB80" s="35"/>
      <c r="AC80" s="51"/>
      <c r="AD80" s="51"/>
      <c r="AE80" s="51"/>
      <c r="AF80" s="51"/>
      <c r="AG80" s="51"/>
      <c r="AH80" s="34">
        <f t="shared" si="102"/>
        <v>0</v>
      </c>
      <c r="AI80" s="51"/>
      <c r="AJ80" s="51"/>
      <c r="AK80" s="51"/>
      <c r="AL80" s="51"/>
      <c r="AM80" s="51"/>
      <c r="AN80" s="34">
        <f t="shared" si="103"/>
        <v>0</v>
      </c>
      <c r="AO80" s="51"/>
      <c r="AP80" s="51"/>
      <c r="AQ80" s="51"/>
      <c r="AR80" s="51"/>
      <c r="AS80" s="51"/>
      <c r="AT80" s="34">
        <f t="shared" si="104"/>
        <v>0</v>
      </c>
      <c r="AU80" s="51"/>
      <c r="AV80" s="51"/>
      <c r="AW80" s="51"/>
      <c r="AX80" s="51"/>
      <c r="AY80" s="51"/>
      <c r="AZ80" s="34">
        <f t="shared" si="105"/>
        <v>0</v>
      </c>
      <c r="BA80" s="34">
        <f t="shared" si="106"/>
        <v>0</v>
      </c>
      <c r="BB80" s="35"/>
      <c r="BC80" s="51"/>
      <c r="BD80" s="51"/>
      <c r="BE80" s="51"/>
      <c r="BF80" s="51"/>
      <c r="BG80" s="51"/>
      <c r="BH80" s="51"/>
      <c r="BI80" s="34">
        <f t="shared" si="107"/>
        <v>0</v>
      </c>
      <c r="BJ80" s="51"/>
      <c r="BK80" s="51"/>
      <c r="BL80" s="51">
        <v>1</v>
      </c>
      <c r="BM80" s="51"/>
      <c r="BN80" s="51"/>
      <c r="BO80" s="36">
        <f t="shared" si="82"/>
        <v>1</v>
      </c>
      <c r="BP80" s="51"/>
      <c r="BQ80" s="51"/>
      <c r="BR80" s="51"/>
      <c r="BS80" s="51"/>
      <c r="BT80" s="51"/>
      <c r="BU80" s="36">
        <f t="shared" si="108"/>
        <v>0</v>
      </c>
      <c r="BV80" s="51"/>
      <c r="BW80" s="51"/>
      <c r="BX80" s="51"/>
      <c r="BY80" s="51"/>
      <c r="BZ80" s="51"/>
      <c r="CA80" s="36">
        <f t="shared" si="84"/>
        <v>0</v>
      </c>
      <c r="CB80" s="36">
        <f t="shared" si="85"/>
        <v>1</v>
      </c>
      <c r="CC80" s="35"/>
      <c r="CD80" s="51"/>
      <c r="CE80" s="51"/>
      <c r="CF80" s="51"/>
      <c r="CG80" s="51"/>
      <c r="CH80" s="51"/>
      <c r="CI80" s="51"/>
      <c r="CJ80" s="34">
        <f t="shared" ref="CJ80" si="123">SUM(CD80:CI80)</f>
        <v>0</v>
      </c>
      <c r="CK80" s="51"/>
      <c r="CL80" s="51"/>
      <c r="CM80" s="51"/>
      <c r="CN80" s="51"/>
      <c r="CO80" s="51"/>
      <c r="CP80" s="51"/>
      <c r="CQ80" s="34">
        <f t="shared" ref="CQ80" si="124">SUM(CK80:CP80)</f>
        <v>0</v>
      </c>
      <c r="CR80" s="51"/>
      <c r="CS80" s="51"/>
      <c r="CT80" s="34">
        <f t="shared" si="88"/>
        <v>0</v>
      </c>
      <c r="CU80" s="51"/>
      <c r="CV80" s="51"/>
      <c r="CW80" s="51"/>
      <c r="CX80" s="51"/>
      <c r="CY80" s="51"/>
      <c r="CZ80" s="36">
        <f t="shared" ref="CZ80" si="125">SUM(CU80:CY80)</f>
        <v>0</v>
      </c>
      <c r="DA80" s="36">
        <f t="shared" si="90"/>
        <v>0</v>
      </c>
      <c r="DB80" s="35"/>
      <c r="DC80" s="51"/>
      <c r="DD80" s="51"/>
      <c r="DE80" s="51"/>
      <c r="DF80" s="51"/>
      <c r="DG80" s="51"/>
      <c r="DH80" s="36">
        <f t="shared" ref="DH80" si="126">SUM(DC80:DG80)</f>
        <v>0</v>
      </c>
      <c r="DI80" s="51"/>
      <c r="DJ80" s="51"/>
      <c r="DK80" s="51"/>
      <c r="DL80" s="51"/>
      <c r="DM80" s="51"/>
      <c r="DN80" s="51"/>
      <c r="DO80" s="51"/>
      <c r="DP80" s="51"/>
      <c r="DQ80" s="51"/>
      <c r="DR80" s="51"/>
      <c r="DS80" s="51"/>
      <c r="DT80" s="51"/>
      <c r="DU80" s="36">
        <f t="shared" si="92"/>
        <v>0</v>
      </c>
      <c r="DV80" s="36">
        <f t="shared" si="93"/>
        <v>0</v>
      </c>
    </row>
    <row r="81" spans="2:126" ht="15.75" customHeight="1" x14ac:dyDescent="0.25">
      <c r="B81" s="42"/>
      <c r="C81" s="16" t="s">
        <v>63</v>
      </c>
      <c r="D81" s="86" t="s">
        <v>89</v>
      </c>
      <c r="E81" s="51"/>
      <c r="F81" s="51"/>
      <c r="G81" s="51"/>
      <c r="H81" s="51"/>
      <c r="I81" s="51"/>
      <c r="J81" s="51"/>
      <c r="K81" s="51"/>
      <c r="L81" s="51"/>
      <c r="M81" s="51"/>
      <c r="N81" s="51"/>
      <c r="O81" s="51"/>
      <c r="P81" s="34">
        <f>SUM(E81:O81)</f>
        <v>0</v>
      </c>
      <c r="Q81" s="51"/>
      <c r="R81" s="51"/>
      <c r="S81" s="51"/>
      <c r="T81" s="34">
        <f>SUM(Q81:S81)</f>
        <v>0</v>
      </c>
      <c r="U81" s="51"/>
      <c r="V81" s="51"/>
      <c r="W81" s="51"/>
      <c r="X81" s="51"/>
      <c r="Y81" s="51"/>
      <c r="Z81" s="34">
        <f>SUM(U81:Y81)</f>
        <v>0</v>
      </c>
      <c r="AA81" s="34">
        <f t="shared" si="75"/>
        <v>0</v>
      </c>
      <c r="AB81" s="35"/>
      <c r="AC81" s="51"/>
      <c r="AD81" s="51"/>
      <c r="AE81" s="51"/>
      <c r="AF81" s="51"/>
      <c r="AG81" s="51">
        <v>1.05</v>
      </c>
      <c r="AH81" s="34">
        <f>SUM(AC81:AG81)</f>
        <v>1.05</v>
      </c>
      <c r="AI81" s="51"/>
      <c r="AJ81" s="51"/>
      <c r="AK81" s="51"/>
      <c r="AL81" s="51"/>
      <c r="AM81" s="51"/>
      <c r="AN81" s="34">
        <f>SUM(AI81:AM81)</f>
        <v>0</v>
      </c>
      <c r="AO81" s="51"/>
      <c r="AP81" s="51"/>
      <c r="AQ81" s="51"/>
      <c r="AR81" s="51"/>
      <c r="AS81" s="51"/>
      <c r="AT81" s="34">
        <f>SUM(AO81:AS81)</f>
        <v>0</v>
      </c>
      <c r="AU81" s="51"/>
      <c r="AV81" s="51"/>
      <c r="AW81" s="51"/>
      <c r="AX81" s="51"/>
      <c r="AY81" s="51"/>
      <c r="AZ81" s="34">
        <f>SUM(AU81:AY81)</f>
        <v>0</v>
      </c>
      <c r="BA81" s="34">
        <f>SUM(AH81,AN81,AT81,AZ81)</f>
        <v>1.05</v>
      </c>
      <c r="BB81" s="35"/>
      <c r="BC81" s="51">
        <v>0.1</v>
      </c>
      <c r="BD81" s="51"/>
      <c r="BE81" s="51">
        <v>1</v>
      </c>
      <c r="BF81" s="51"/>
      <c r="BG81" s="51"/>
      <c r="BH81" s="51"/>
      <c r="BI81" s="34">
        <f>SUM(BC81:BH81)</f>
        <v>1.1000000000000001</v>
      </c>
      <c r="BJ81" s="51">
        <v>2.5</v>
      </c>
      <c r="BK81" s="51">
        <v>2.5</v>
      </c>
      <c r="BL81" s="51"/>
      <c r="BM81" s="51"/>
      <c r="BN81" s="51"/>
      <c r="BO81" s="36">
        <f t="shared" si="82"/>
        <v>5</v>
      </c>
      <c r="BP81" s="51"/>
      <c r="BQ81" s="51"/>
      <c r="BR81" s="51"/>
      <c r="BS81" s="51"/>
      <c r="BT81" s="51"/>
      <c r="BU81" s="36">
        <f>SUM(BP81:BT81)</f>
        <v>0</v>
      </c>
      <c r="BV81" s="51"/>
      <c r="BW81" s="51"/>
      <c r="BX81" s="51"/>
      <c r="BY81" s="51"/>
      <c r="BZ81" s="51"/>
      <c r="CA81" s="36">
        <f>SUM(BV81:BZ81)</f>
        <v>0</v>
      </c>
      <c r="CB81" s="36">
        <f t="shared" si="85"/>
        <v>6.1</v>
      </c>
      <c r="CC81" s="35"/>
      <c r="CD81" s="51"/>
      <c r="CE81" s="51"/>
      <c r="CF81" s="51"/>
      <c r="CG81" s="51"/>
      <c r="CH81" s="51"/>
      <c r="CI81" s="51"/>
      <c r="CJ81" s="34">
        <f>SUM(CD81:CI81)</f>
        <v>0</v>
      </c>
      <c r="CK81" s="51"/>
      <c r="CL81" s="51"/>
      <c r="CM81" s="51"/>
      <c r="CN81" s="51"/>
      <c r="CO81" s="51"/>
      <c r="CP81" s="51"/>
      <c r="CQ81" s="34">
        <f>SUM(CK81:CP81)</f>
        <v>0</v>
      </c>
      <c r="CR81" s="51"/>
      <c r="CS81" s="51"/>
      <c r="CT81" s="34">
        <f t="shared" si="88"/>
        <v>0</v>
      </c>
      <c r="CU81" s="51"/>
      <c r="CV81" s="51"/>
      <c r="CW81" s="51"/>
      <c r="CX81" s="51"/>
      <c r="CY81" s="51"/>
      <c r="CZ81" s="36">
        <f>SUM(CU81:CY81)</f>
        <v>0</v>
      </c>
      <c r="DA81" s="36">
        <f t="shared" si="90"/>
        <v>0</v>
      </c>
      <c r="DB81" s="35"/>
      <c r="DC81" s="51"/>
      <c r="DD81" s="51"/>
      <c r="DE81" s="51"/>
      <c r="DF81" s="51"/>
      <c r="DG81" s="51"/>
      <c r="DH81" s="36">
        <f>SUM(DC81:DG81)</f>
        <v>0</v>
      </c>
      <c r="DI81" s="51"/>
      <c r="DJ81" s="51"/>
      <c r="DK81" s="51"/>
      <c r="DL81" s="51"/>
      <c r="DM81" s="51"/>
      <c r="DN81" s="51"/>
      <c r="DO81" s="51"/>
      <c r="DP81" s="51"/>
      <c r="DQ81" s="51"/>
      <c r="DR81" s="51"/>
      <c r="DS81" s="51"/>
      <c r="DT81" s="51"/>
      <c r="DU81" s="36">
        <f t="shared" si="92"/>
        <v>0</v>
      </c>
      <c r="DV81" s="36">
        <f t="shared" si="93"/>
        <v>0</v>
      </c>
    </row>
    <row r="82" spans="2:126" x14ac:dyDescent="0.25">
      <c r="B82" s="42"/>
      <c r="C82" s="15" t="s">
        <v>138</v>
      </c>
      <c r="D82" s="86" t="s">
        <v>89</v>
      </c>
      <c r="E82" s="41"/>
      <c r="F82" s="41"/>
      <c r="G82" s="41"/>
      <c r="H82" s="41"/>
      <c r="I82" s="41"/>
      <c r="J82" s="41"/>
      <c r="K82" s="41"/>
      <c r="L82" s="41"/>
      <c r="M82" s="41"/>
      <c r="N82" s="41"/>
      <c r="O82" s="41"/>
      <c r="P82" s="36">
        <f>SUM(E82:O82)</f>
        <v>0</v>
      </c>
      <c r="Q82" s="41"/>
      <c r="R82" s="41"/>
      <c r="S82" s="41"/>
      <c r="T82" s="36">
        <f>SUM(Q82:S82)</f>
        <v>0</v>
      </c>
      <c r="U82" s="41"/>
      <c r="V82" s="41"/>
      <c r="W82" s="41"/>
      <c r="X82" s="41"/>
      <c r="Y82" s="41"/>
      <c r="Z82" s="36">
        <f>SUM(U82:Y82)</f>
        <v>0</v>
      </c>
      <c r="AA82" s="36">
        <f t="shared" si="75"/>
        <v>0</v>
      </c>
      <c r="AB82" s="35"/>
      <c r="AC82" s="41"/>
      <c r="AD82" s="41"/>
      <c r="AE82" s="41"/>
      <c r="AF82" s="41"/>
      <c r="AG82" s="41"/>
      <c r="AH82" s="36">
        <f>SUM(AC82:AG82)</f>
        <v>0</v>
      </c>
      <c r="AI82" s="41"/>
      <c r="AJ82" s="41"/>
      <c r="AK82" s="41"/>
      <c r="AL82" s="41"/>
      <c r="AM82" s="41"/>
      <c r="AN82" s="36">
        <f>SUM(AI82:AM82)</f>
        <v>0</v>
      </c>
      <c r="AO82" s="41"/>
      <c r="AP82" s="41"/>
      <c r="AQ82" s="41"/>
      <c r="AR82" s="41"/>
      <c r="AS82" s="41"/>
      <c r="AT82" s="36">
        <f>SUM(AO82:AS82)</f>
        <v>0</v>
      </c>
      <c r="AU82" s="41"/>
      <c r="AV82" s="41"/>
      <c r="AW82" s="41"/>
      <c r="AX82" s="41"/>
      <c r="AY82" s="41"/>
      <c r="AZ82" s="36">
        <f>SUM(AU82:AY82)</f>
        <v>0</v>
      </c>
      <c r="BA82" s="36">
        <f>SUM(AH82,AN82,AT82,AZ82)</f>
        <v>0</v>
      </c>
      <c r="BB82" s="35"/>
      <c r="BC82" s="41"/>
      <c r="BD82" s="41"/>
      <c r="BE82" s="41"/>
      <c r="BF82" s="41"/>
      <c r="BG82" s="41"/>
      <c r="BH82" s="41"/>
      <c r="BI82" s="36">
        <f>SUM(BC82:BH82)</f>
        <v>0</v>
      </c>
      <c r="BJ82" s="41"/>
      <c r="BK82" s="41"/>
      <c r="BL82" s="41"/>
      <c r="BM82" s="41"/>
      <c r="BN82" s="41"/>
      <c r="BO82" s="36">
        <f t="shared" ref="BO82" si="127">SUM(BJ82:BN82)</f>
        <v>0</v>
      </c>
      <c r="BP82" s="41"/>
      <c r="BQ82" s="41"/>
      <c r="BR82" s="41"/>
      <c r="BS82" s="41"/>
      <c r="BT82" s="41"/>
      <c r="BU82" s="36">
        <f>SUM(BP82:BT82)</f>
        <v>0</v>
      </c>
      <c r="BV82" s="41"/>
      <c r="BW82" s="41"/>
      <c r="BX82" s="41"/>
      <c r="BY82" s="41"/>
      <c r="BZ82" s="41"/>
      <c r="CA82" s="36">
        <f t="shared" ref="CA82" si="128">SUM(BV82:BZ82)</f>
        <v>0</v>
      </c>
      <c r="CB82" s="36">
        <f t="shared" si="85"/>
        <v>0</v>
      </c>
      <c r="CC82" s="35"/>
      <c r="CD82" s="41"/>
      <c r="CE82" s="41"/>
      <c r="CF82" s="41"/>
      <c r="CG82" s="41"/>
      <c r="CH82" s="41"/>
      <c r="CI82" s="41"/>
      <c r="CJ82" s="36">
        <f>SUM(CD82:CI82)</f>
        <v>0</v>
      </c>
      <c r="CK82" s="41"/>
      <c r="CL82" s="41"/>
      <c r="CM82" s="41"/>
      <c r="CN82" s="41"/>
      <c r="CO82" s="41"/>
      <c r="CP82" s="41"/>
      <c r="CQ82" s="36">
        <f>SUM(CK82:CP82)</f>
        <v>0</v>
      </c>
      <c r="CR82" s="41">
        <v>30</v>
      </c>
      <c r="CS82" s="41"/>
      <c r="CT82" s="36">
        <f t="shared" si="88"/>
        <v>30</v>
      </c>
      <c r="CU82" s="41"/>
      <c r="CV82" s="41"/>
      <c r="CW82" s="41"/>
      <c r="CX82" s="41"/>
      <c r="CY82" s="41"/>
      <c r="CZ82" s="36">
        <f t="shared" ref="CZ82" si="129">SUM(CU82:CY82)</f>
        <v>0</v>
      </c>
      <c r="DA82" s="36">
        <f t="shared" si="90"/>
        <v>30</v>
      </c>
      <c r="DB82" s="35"/>
      <c r="DC82" s="41"/>
      <c r="DD82" s="41"/>
      <c r="DE82" s="41"/>
      <c r="DF82" s="41"/>
      <c r="DG82" s="41"/>
      <c r="DH82" s="36">
        <f t="shared" ref="DH82:DH85" si="130">SUM(DC82:DG82)</f>
        <v>0</v>
      </c>
      <c r="DI82" s="41"/>
      <c r="DJ82" s="41"/>
      <c r="DK82" s="41"/>
      <c r="DL82" s="41"/>
      <c r="DM82" s="41"/>
      <c r="DN82" s="41"/>
      <c r="DO82" s="41"/>
      <c r="DP82" s="41"/>
      <c r="DQ82" s="41"/>
      <c r="DR82" s="41"/>
      <c r="DS82" s="41"/>
      <c r="DT82" s="41"/>
      <c r="DU82" s="36">
        <f t="shared" si="92"/>
        <v>0</v>
      </c>
      <c r="DV82" s="36">
        <f t="shared" si="93"/>
        <v>0</v>
      </c>
    </row>
    <row r="83" spans="2:126" ht="15.75" customHeight="1" x14ac:dyDescent="0.25">
      <c r="B83" s="42"/>
      <c r="C83" s="16" t="s">
        <v>125</v>
      </c>
      <c r="D83" s="86" t="s">
        <v>89</v>
      </c>
      <c r="E83" s="51"/>
      <c r="F83" s="51"/>
      <c r="G83" s="51"/>
      <c r="H83" s="51"/>
      <c r="I83" s="51"/>
      <c r="J83" s="51"/>
      <c r="K83" s="51"/>
      <c r="L83" s="51"/>
      <c r="M83" s="51"/>
      <c r="N83" s="51"/>
      <c r="O83" s="51"/>
      <c r="P83" s="34">
        <f t="shared" ref="P83" si="131">SUM(E83:O83)</f>
        <v>0</v>
      </c>
      <c r="Q83" s="51"/>
      <c r="R83" s="51"/>
      <c r="S83" s="51"/>
      <c r="T83" s="34">
        <f t="shared" ref="T83" si="132">SUM(Q83:S83)</f>
        <v>0</v>
      </c>
      <c r="U83" s="51"/>
      <c r="V83" s="51"/>
      <c r="W83" s="51"/>
      <c r="X83" s="51"/>
      <c r="Y83" s="51"/>
      <c r="Z83" s="34">
        <f t="shared" ref="Z83" si="133">SUM(U83:Y83)</f>
        <v>0</v>
      </c>
      <c r="AA83" s="34">
        <f t="shared" si="75"/>
        <v>0</v>
      </c>
      <c r="AB83" s="35"/>
      <c r="AC83" s="51"/>
      <c r="AD83" s="51"/>
      <c r="AE83" s="51"/>
      <c r="AF83" s="51"/>
      <c r="AG83" s="51"/>
      <c r="AH83" s="34">
        <f t="shared" ref="AH83" si="134">SUM(AC83:AG83)</f>
        <v>0</v>
      </c>
      <c r="AI83" s="51"/>
      <c r="AJ83" s="51"/>
      <c r="AK83" s="51"/>
      <c r="AL83" s="51"/>
      <c r="AM83" s="51"/>
      <c r="AN83" s="34">
        <f t="shared" ref="AN83" si="135">SUM(AI83:AM83)</f>
        <v>0</v>
      </c>
      <c r="AO83" s="51"/>
      <c r="AP83" s="51"/>
      <c r="AQ83" s="51"/>
      <c r="AR83" s="51"/>
      <c r="AS83" s="51"/>
      <c r="AT83" s="34">
        <f t="shared" ref="AT83" si="136">SUM(AO83:AS83)</f>
        <v>0</v>
      </c>
      <c r="AU83" s="51"/>
      <c r="AV83" s="51"/>
      <c r="AW83" s="51"/>
      <c r="AX83" s="51"/>
      <c r="AY83" s="51"/>
      <c r="AZ83" s="34">
        <f t="shared" ref="AZ83" si="137">SUM(AU83:AY83)</f>
        <v>0</v>
      </c>
      <c r="BA83" s="34">
        <f t="shared" ref="BA83" si="138">SUM(AH83,AN83,AT83,AZ83)</f>
        <v>0</v>
      </c>
      <c r="BB83" s="35"/>
      <c r="BC83" s="51"/>
      <c r="BD83" s="51"/>
      <c r="BE83" s="51"/>
      <c r="BF83" s="51"/>
      <c r="BG83" s="51"/>
      <c r="BH83" s="51"/>
      <c r="BI83" s="34">
        <f t="shared" ref="BI83" si="139">SUM(BC83:BH83)</f>
        <v>0</v>
      </c>
      <c r="BJ83" s="51"/>
      <c r="BK83" s="51"/>
      <c r="BL83" s="51"/>
      <c r="BM83" s="51"/>
      <c r="BN83" s="51"/>
      <c r="BO83" s="36">
        <f t="shared" ref="BO83:BO84" si="140">SUM(BJ83:BN83)</f>
        <v>0</v>
      </c>
      <c r="BP83" s="51"/>
      <c r="BQ83" s="51"/>
      <c r="BR83" s="51"/>
      <c r="BS83" s="51"/>
      <c r="BT83" s="51"/>
      <c r="BU83" s="36">
        <f t="shared" ref="BU83" si="141">SUM(BP83:BT83)</f>
        <v>0</v>
      </c>
      <c r="BV83" s="51"/>
      <c r="BW83" s="51"/>
      <c r="BX83" s="51"/>
      <c r="BY83" s="51"/>
      <c r="BZ83" s="51"/>
      <c r="CA83" s="36">
        <f t="shared" ref="CA83:CA84" si="142">SUM(BV83:BZ83)</f>
        <v>0</v>
      </c>
      <c r="CB83" s="36">
        <f t="shared" si="85"/>
        <v>0</v>
      </c>
      <c r="CC83" s="35"/>
      <c r="CD83" s="41"/>
      <c r="CE83" s="41"/>
      <c r="CF83" s="51"/>
      <c r="CG83" s="51"/>
      <c r="CH83" s="51"/>
      <c r="CI83" s="51">
        <v>5.0540000000000003</v>
      </c>
      <c r="CJ83" s="34">
        <f t="shared" ref="CJ83" si="143">SUM(CD83:CI83)</f>
        <v>5.0540000000000003</v>
      </c>
      <c r="CK83" s="51"/>
      <c r="CL83" s="51"/>
      <c r="CM83" s="51"/>
      <c r="CN83" s="51"/>
      <c r="CO83" s="51"/>
      <c r="CP83" s="51"/>
      <c r="CQ83" s="34">
        <f t="shared" ref="CQ83" si="144">SUM(CK83:CP83)</f>
        <v>0</v>
      </c>
      <c r="CR83" s="51"/>
      <c r="CS83" s="51"/>
      <c r="CT83" s="34">
        <f t="shared" si="88"/>
        <v>0</v>
      </c>
      <c r="CU83" s="51"/>
      <c r="CV83" s="51"/>
      <c r="CW83" s="51"/>
      <c r="CX83" s="51"/>
      <c r="CY83" s="51"/>
      <c r="CZ83" s="36">
        <f t="shared" ref="CZ83:CZ84" si="145">SUM(CU83:CY83)</f>
        <v>0</v>
      </c>
      <c r="DA83" s="36">
        <f t="shared" si="90"/>
        <v>5.0540000000000003</v>
      </c>
      <c r="DB83" s="35"/>
      <c r="DC83" s="51"/>
      <c r="DD83" s="51"/>
      <c r="DE83" s="51"/>
      <c r="DF83" s="51"/>
      <c r="DG83" s="51"/>
      <c r="DH83" s="36">
        <f t="shared" si="130"/>
        <v>0</v>
      </c>
      <c r="DI83" s="51"/>
      <c r="DJ83" s="51"/>
      <c r="DK83" s="51"/>
      <c r="DL83" s="51"/>
      <c r="DM83" s="51"/>
      <c r="DN83" s="51"/>
      <c r="DO83" s="51"/>
      <c r="DP83" s="51"/>
      <c r="DQ83" s="51"/>
      <c r="DR83" s="51"/>
      <c r="DS83" s="51"/>
      <c r="DT83" s="51"/>
      <c r="DU83" s="36">
        <f t="shared" si="92"/>
        <v>0</v>
      </c>
      <c r="DV83" s="36">
        <f t="shared" si="93"/>
        <v>0</v>
      </c>
    </row>
    <row r="84" spans="2:126" x14ac:dyDescent="0.25">
      <c r="B84" s="42"/>
      <c r="C84" s="15" t="s">
        <v>139</v>
      </c>
      <c r="D84" s="86" t="s">
        <v>89</v>
      </c>
      <c r="E84" s="41"/>
      <c r="F84" s="41"/>
      <c r="G84" s="41"/>
      <c r="H84" s="41"/>
      <c r="I84" s="41"/>
      <c r="J84" s="41"/>
      <c r="K84" s="41"/>
      <c r="L84" s="41"/>
      <c r="M84" s="41"/>
      <c r="N84" s="41"/>
      <c r="O84" s="41"/>
      <c r="P84" s="36">
        <f>SUM(E84:O84)</f>
        <v>0</v>
      </c>
      <c r="Q84" s="41"/>
      <c r="R84" s="41"/>
      <c r="S84" s="41"/>
      <c r="T84" s="36">
        <f>SUM(Q84:S84)</f>
        <v>0</v>
      </c>
      <c r="U84" s="41"/>
      <c r="V84" s="41"/>
      <c r="W84" s="41"/>
      <c r="X84" s="41"/>
      <c r="Y84" s="41"/>
      <c r="Z84" s="36">
        <f>SUM(U84:Y84)</f>
        <v>0</v>
      </c>
      <c r="AA84" s="36">
        <f t="shared" si="75"/>
        <v>0</v>
      </c>
      <c r="AB84" s="35"/>
      <c r="AC84" s="41"/>
      <c r="AD84" s="41"/>
      <c r="AE84" s="41"/>
      <c r="AF84" s="41"/>
      <c r="AG84" s="41"/>
      <c r="AH84" s="36">
        <f>SUM(AC84:AG84)</f>
        <v>0</v>
      </c>
      <c r="AI84" s="41"/>
      <c r="AJ84" s="41"/>
      <c r="AK84" s="41"/>
      <c r="AL84" s="41"/>
      <c r="AM84" s="41"/>
      <c r="AN84" s="36">
        <f>SUM(AI84:AM84)</f>
        <v>0</v>
      </c>
      <c r="AO84" s="41"/>
      <c r="AP84" s="41"/>
      <c r="AQ84" s="41"/>
      <c r="AR84" s="41"/>
      <c r="AS84" s="41"/>
      <c r="AT84" s="36">
        <f>SUM(AO84:AS84)</f>
        <v>0</v>
      </c>
      <c r="AU84" s="41"/>
      <c r="AV84" s="41"/>
      <c r="AW84" s="41"/>
      <c r="AX84" s="41"/>
      <c r="AY84" s="41"/>
      <c r="AZ84" s="36">
        <f>SUM(AU84:AY84)</f>
        <v>0</v>
      </c>
      <c r="BA84" s="36">
        <f>SUM(AH84,AN84,AT84,AZ84)</f>
        <v>0</v>
      </c>
      <c r="BB84" s="35"/>
      <c r="BC84" s="41"/>
      <c r="BD84" s="41"/>
      <c r="BE84" s="41"/>
      <c r="BF84" s="41"/>
      <c r="BG84" s="41"/>
      <c r="BH84" s="41"/>
      <c r="BI84" s="36">
        <f>SUM(BC84:BH84)</f>
        <v>0</v>
      </c>
      <c r="BJ84" s="41"/>
      <c r="BK84" s="41"/>
      <c r="BL84" s="41"/>
      <c r="BM84" s="41"/>
      <c r="BN84" s="41"/>
      <c r="BO84" s="36">
        <f t="shared" si="140"/>
        <v>0</v>
      </c>
      <c r="BP84" s="41"/>
      <c r="BQ84" s="41"/>
      <c r="BR84" s="41"/>
      <c r="BS84" s="41"/>
      <c r="BT84" s="41"/>
      <c r="BU84" s="36">
        <f>SUM(BP84:BT84)</f>
        <v>0</v>
      </c>
      <c r="BV84" s="41"/>
      <c r="BW84" s="41"/>
      <c r="BX84" s="41"/>
      <c r="BY84" s="41"/>
      <c r="BZ84" s="41"/>
      <c r="CA84" s="36">
        <f t="shared" si="142"/>
        <v>0</v>
      </c>
      <c r="CB84" s="36">
        <f t="shared" si="85"/>
        <v>0</v>
      </c>
      <c r="CC84" s="35"/>
      <c r="CD84" s="41"/>
      <c r="CE84" s="41"/>
      <c r="CF84" s="41"/>
      <c r="CG84" s="41"/>
      <c r="CH84" s="41"/>
      <c r="CI84" s="41"/>
      <c r="CJ84" s="36">
        <f>SUM(CD84:CI84)</f>
        <v>0</v>
      </c>
      <c r="CK84" s="41">
        <v>5</v>
      </c>
      <c r="CL84" s="41"/>
      <c r="CM84" s="41"/>
      <c r="CN84" s="41"/>
      <c r="CO84" s="41"/>
      <c r="CP84" s="41"/>
      <c r="CQ84" s="36">
        <f>SUM(CK84:CP84)</f>
        <v>5</v>
      </c>
      <c r="CR84" s="41">
        <v>5</v>
      </c>
      <c r="CS84" s="41"/>
      <c r="CT84" s="36">
        <f t="shared" si="88"/>
        <v>5</v>
      </c>
      <c r="CU84" s="41"/>
      <c r="CV84" s="41"/>
      <c r="CW84" s="41"/>
      <c r="CX84" s="41"/>
      <c r="CY84" s="41"/>
      <c r="CZ84" s="36">
        <f t="shared" si="145"/>
        <v>0</v>
      </c>
      <c r="DA84" s="36">
        <f t="shared" si="90"/>
        <v>10</v>
      </c>
      <c r="DB84" s="35"/>
      <c r="DC84" s="41"/>
      <c r="DD84" s="41"/>
      <c r="DE84" s="41"/>
      <c r="DF84" s="41"/>
      <c r="DG84" s="41"/>
      <c r="DH84" s="36">
        <f t="shared" si="130"/>
        <v>0</v>
      </c>
      <c r="DI84" s="41"/>
      <c r="DJ84" s="41"/>
      <c r="DK84" s="41"/>
      <c r="DL84" s="41"/>
      <c r="DM84" s="41"/>
      <c r="DN84" s="41"/>
      <c r="DO84" s="41"/>
      <c r="DP84" s="41"/>
      <c r="DQ84" s="41"/>
      <c r="DR84" s="41"/>
      <c r="DS84" s="41"/>
      <c r="DT84" s="41"/>
      <c r="DU84" s="36">
        <f t="shared" si="92"/>
        <v>0</v>
      </c>
      <c r="DV84" s="36">
        <f t="shared" si="93"/>
        <v>0</v>
      </c>
    </row>
    <row r="85" spans="2:126" ht="15.75" customHeight="1" x14ac:dyDescent="0.25">
      <c r="B85" s="42">
        <v>14</v>
      </c>
      <c r="C85" s="16" t="s">
        <v>130</v>
      </c>
      <c r="D85" s="86" t="s">
        <v>89</v>
      </c>
      <c r="E85" s="51"/>
      <c r="F85" s="51"/>
      <c r="G85" s="51"/>
      <c r="H85" s="51"/>
      <c r="I85" s="51"/>
      <c r="J85" s="51"/>
      <c r="K85" s="51"/>
      <c r="L85" s="51"/>
      <c r="M85" s="51"/>
      <c r="N85" s="51"/>
      <c r="O85" s="51"/>
      <c r="P85" s="34">
        <f t="shared" ref="P85" si="146">SUM(E85:O85)</f>
        <v>0</v>
      </c>
      <c r="Q85" s="51"/>
      <c r="R85" s="51"/>
      <c r="S85" s="51"/>
      <c r="T85" s="34">
        <f t="shared" ref="T85" si="147">SUM(Q85:S85)</f>
        <v>0</v>
      </c>
      <c r="U85" s="51"/>
      <c r="V85" s="51"/>
      <c r="W85" s="51"/>
      <c r="X85" s="51"/>
      <c r="Y85" s="51"/>
      <c r="Z85" s="34">
        <f t="shared" ref="Z85" si="148">SUM(U85:Y85)</f>
        <v>0</v>
      </c>
      <c r="AA85" s="34">
        <f t="shared" si="75"/>
        <v>0</v>
      </c>
      <c r="AB85" s="35"/>
      <c r="AC85" s="51"/>
      <c r="AD85" s="51"/>
      <c r="AE85" s="51"/>
      <c r="AF85" s="51"/>
      <c r="AG85" s="51"/>
      <c r="AH85" s="34">
        <f t="shared" ref="AH85" si="149">SUM(AC85:AG85)</f>
        <v>0</v>
      </c>
      <c r="AI85" s="51"/>
      <c r="AJ85" s="51"/>
      <c r="AK85" s="51"/>
      <c r="AL85" s="51"/>
      <c r="AM85" s="51"/>
      <c r="AN85" s="34">
        <f t="shared" ref="AN85" si="150">SUM(AI85:AM85)</f>
        <v>0</v>
      </c>
      <c r="AO85" s="51"/>
      <c r="AP85" s="51"/>
      <c r="AQ85" s="51"/>
      <c r="AR85" s="51"/>
      <c r="AS85" s="51"/>
      <c r="AT85" s="34">
        <f t="shared" ref="AT85" si="151">SUM(AO85:AS85)</f>
        <v>0</v>
      </c>
      <c r="AU85" s="51"/>
      <c r="AV85" s="51"/>
      <c r="AW85" s="51"/>
      <c r="AX85" s="51"/>
      <c r="AY85" s="51"/>
      <c r="AZ85" s="34">
        <f t="shared" ref="AZ85" si="152">SUM(AU85:AY85)</f>
        <v>0</v>
      </c>
      <c r="BA85" s="34">
        <f t="shared" ref="BA85" si="153">SUM(AH85,AN85,AT85,AZ85)</f>
        <v>0</v>
      </c>
      <c r="BB85" s="35"/>
      <c r="BC85" s="51"/>
      <c r="BD85" s="51"/>
      <c r="BE85" s="51"/>
      <c r="BF85" s="51"/>
      <c r="BG85" s="51"/>
      <c r="BH85" s="51"/>
      <c r="BI85" s="34">
        <f t="shared" ref="BI85" si="154">SUM(BC85:BH85)</f>
        <v>0</v>
      </c>
      <c r="BJ85" s="51"/>
      <c r="BK85" s="51"/>
      <c r="BL85" s="51"/>
      <c r="BM85" s="51"/>
      <c r="BN85" s="51"/>
      <c r="BO85" s="36">
        <f t="shared" ref="BO85" si="155">SUM(BJ85:BN85)</f>
        <v>0</v>
      </c>
      <c r="BP85" s="51"/>
      <c r="BQ85" s="51"/>
      <c r="BR85" s="51"/>
      <c r="BS85" s="51"/>
      <c r="BT85" s="51"/>
      <c r="BU85" s="36">
        <f t="shared" ref="BU85" si="156">SUM(BP85:BT85)</f>
        <v>0</v>
      </c>
      <c r="BV85" s="51"/>
      <c r="BW85" s="51"/>
      <c r="BX85" s="51"/>
      <c r="BY85" s="51"/>
      <c r="BZ85" s="51"/>
      <c r="CA85" s="36">
        <f t="shared" ref="CA85" si="157">SUM(BV85:BZ85)</f>
        <v>0</v>
      </c>
      <c r="CB85" s="36">
        <f t="shared" si="85"/>
        <v>0</v>
      </c>
      <c r="CC85" s="35"/>
      <c r="CD85" s="41"/>
      <c r="CE85" s="41"/>
      <c r="CF85" s="51"/>
      <c r="CG85" s="51"/>
      <c r="CH85" s="51"/>
      <c r="CI85" s="51"/>
      <c r="CJ85" s="34">
        <f t="shared" ref="CJ85" si="158">SUM(CD85:CI85)</f>
        <v>0</v>
      </c>
      <c r="CK85" s="51"/>
      <c r="CL85" s="51"/>
      <c r="CM85" s="51"/>
      <c r="CN85" s="51"/>
      <c r="CO85" s="51"/>
      <c r="CP85" s="51"/>
      <c r="CQ85" s="34">
        <f t="shared" ref="CQ85" si="159">SUM(CK85:CP85)</f>
        <v>0</v>
      </c>
      <c r="CR85" s="51"/>
      <c r="CS85" s="51">
        <v>7</v>
      </c>
      <c r="CT85" s="34">
        <f t="shared" si="88"/>
        <v>7</v>
      </c>
      <c r="CU85" s="51"/>
      <c r="CV85" s="51"/>
      <c r="CW85" s="51"/>
      <c r="CX85" s="51"/>
      <c r="CY85" s="51"/>
      <c r="CZ85" s="36">
        <f t="shared" ref="CZ85" si="160">SUM(CU85:CY85)</f>
        <v>0</v>
      </c>
      <c r="DA85" s="36">
        <f t="shared" si="90"/>
        <v>7</v>
      </c>
      <c r="DB85" s="35"/>
      <c r="DC85" s="51"/>
      <c r="DD85" s="51"/>
      <c r="DE85" s="51"/>
      <c r="DF85" s="51"/>
      <c r="DG85" s="51"/>
      <c r="DH85" s="36">
        <f t="shared" si="130"/>
        <v>0</v>
      </c>
      <c r="DI85" s="51"/>
      <c r="DJ85" s="51"/>
      <c r="DK85" s="51"/>
      <c r="DL85" s="51"/>
      <c r="DM85" s="51"/>
      <c r="DN85" s="51"/>
      <c r="DO85" s="51"/>
      <c r="DP85" s="51"/>
      <c r="DQ85" s="51"/>
      <c r="DR85" s="51"/>
      <c r="DS85" s="51"/>
      <c r="DT85" s="51"/>
      <c r="DU85" s="36">
        <f t="shared" si="92"/>
        <v>0</v>
      </c>
      <c r="DV85" s="36">
        <f t="shared" si="93"/>
        <v>0</v>
      </c>
    </row>
    <row r="86" spans="2:126" ht="15.75" customHeight="1" x14ac:dyDescent="0.25">
      <c r="B86" s="42"/>
      <c r="C86" s="16" t="s">
        <v>116</v>
      </c>
      <c r="D86" s="86" t="s">
        <v>89</v>
      </c>
      <c r="E86" s="51"/>
      <c r="F86" s="51"/>
      <c r="G86" s="51"/>
      <c r="H86" s="51"/>
      <c r="I86" s="51"/>
      <c r="J86" s="51"/>
      <c r="K86" s="51"/>
      <c r="L86" s="51"/>
      <c r="M86" s="51"/>
      <c r="N86" s="51"/>
      <c r="O86" s="51"/>
      <c r="P86" s="34">
        <f>SUM(E86:O86)</f>
        <v>0</v>
      </c>
      <c r="Q86" s="51"/>
      <c r="R86" s="51"/>
      <c r="S86" s="51"/>
      <c r="T86" s="34">
        <f>SUM(Q86:S86)</f>
        <v>0</v>
      </c>
      <c r="U86" s="51"/>
      <c r="V86" s="51"/>
      <c r="W86" s="51"/>
      <c r="X86" s="51"/>
      <c r="Y86" s="51"/>
      <c r="Z86" s="34">
        <f>SUM(U86:Y86)</f>
        <v>0</v>
      </c>
      <c r="AA86" s="34">
        <f t="shared" si="75"/>
        <v>0</v>
      </c>
      <c r="AB86" s="35"/>
      <c r="AC86" s="51"/>
      <c r="AD86" s="51"/>
      <c r="AE86" s="51"/>
      <c r="AF86" s="51"/>
      <c r="AG86" s="51"/>
      <c r="AH86" s="34">
        <f>SUM(AC86:AG86)</f>
        <v>0</v>
      </c>
      <c r="AI86" s="51"/>
      <c r="AJ86" s="51"/>
      <c r="AK86" s="51"/>
      <c r="AL86" s="51"/>
      <c r="AM86" s="51"/>
      <c r="AN86" s="34">
        <f>SUM(AI86:AM86)</f>
        <v>0</v>
      </c>
      <c r="AO86" s="51"/>
      <c r="AP86" s="51"/>
      <c r="AQ86" s="51"/>
      <c r="AR86" s="51"/>
      <c r="AS86" s="51"/>
      <c r="AT86" s="34">
        <f>SUM(AO86:AS86)</f>
        <v>0</v>
      </c>
      <c r="AU86" s="51"/>
      <c r="AV86" s="51"/>
      <c r="AW86" s="51"/>
      <c r="AX86" s="51"/>
      <c r="AY86" s="51"/>
      <c r="AZ86" s="34">
        <f>SUM(AU86:AY86)</f>
        <v>0</v>
      </c>
      <c r="BA86" s="34">
        <f>SUM(AH86,AN86,AT86,AZ86)</f>
        <v>0</v>
      </c>
      <c r="BB86" s="35"/>
      <c r="BC86" s="51"/>
      <c r="BD86" s="51"/>
      <c r="BE86" s="51"/>
      <c r="BF86" s="51"/>
      <c r="BG86" s="51"/>
      <c r="BH86" s="51"/>
      <c r="BI86" s="34">
        <f>SUM(BC86:BH86)</f>
        <v>0</v>
      </c>
      <c r="BJ86" s="51"/>
      <c r="BK86" s="51"/>
      <c r="BL86" s="51"/>
      <c r="BM86" s="51"/>
      <c r="BN86" s="51"/>
      <c r="BO86" s="36">
        <f t="shared" si="82"/>
        <v>0</v>
      </c>
      <c r="BP86" s="51"/>
      <c r="BQ86" s="51"/>
      <c r="BR86" s="51"/>
      <c r="BS86" s="51"/>
      <c r="BT86" s="51"/>
      <c r="BU86" s="36">
        <f>SUM(BP86:BT86)</f>
        <v>0</v>
      </c>
      <c r="BV86" s="51"/>
      <c r="BW86" s="51"/>
      <c r="BX86" s="51"/>
      <c r="BY86" s="51"/>
      <c r="BZ86" s="51"/>
      <c r="CA86" s="36">
        <f>SUM(BV86:BZ86)</f>
        <v>0</v>
      </c>
      <c r="CB86" s="36">
        <f t="shared" si="85"/>
        <v>0</v>
      </c>
      <c r="CC86" s="35"/>
      <c r="CD86" s="51"/>
      <c r="CE86" s="51"/>
      <c r="CF86" s="51"/>
      <c r="CG86" s="51"/>
      <c r="CH86" s="51"/>
      <c r="CI86" s="51"/>
      <c r="CJ86" s="34">
        <f>SUM(CD86:CI86)</f>
        <v>0</v>
      </c>
      <c r="CK86" s="51"/>
      <c r="CL86" s="51"/>
      <c r="CM86" s="51"/>
      <c r="CN86" s="51"/>
      <c r="CO86" s="51"/>
      <c r="CP86" s="51">
        <v>1.5</v>
      </c>
      <c r="CQ86" s="34">
        <f>SUM(CK86:CP86)</f>
        <v>1.5</v>
      </c>
      <c r="CR86" s="51"/>
      <c r="CS86" s="51"/>
      <c r="CT86" s="34">
        <f t="shared" si="88"/>
        <v>0</v>
      </c>
      <c r="CU86" s="51"/>
      <c r="CV86" s="51"/>
      <c r="CW86" s="51"/>
      <c r="CX86" s="51"/>
      <c r="CY86" s="51"/>
      <c r="CZ86" s="36">
        <f>SUM(CU86:CY86)</f>
        <v>0</v>
      </c>
      <c r="DA86" s="36">
        <f t="shared" si="90"/>
        <v>1.5</v>
      </c>
      <c r="DB86" s="35"/>
      <c r="DC86" s="51"/>
      <c r="DD86" s="51"/>
      <c r="DE86" s="51"/>
      <c r="DF86" s="51"/>
      <c r="DG86" s="51"/>
      <c r="DH86" s="36">
        <f>SUM(DC86:DG86)</f>
        <v>0</v>
      </c>
      <c r="DI86" s="51"/>
      <c r="DJ86" s="51"/>
      <c r="DK86" s="51"/>
      <c r="DL86" s="51"/>
      <c r="DM86" s="51"/>
      <c r="DN86" s="51"/>
      <c r="DO86" s="51"/>
      <c r="DP86" s="51"/>
      <c r="DQ86" s="51"/>
      <c r="DR86" s="51"/>
      <c r="DS86" s="51"/>
      <c r="DT86" s="51"/>
      <c r="DU86" s="36">
        <f t="shared" si="92"/>
        <v>0</v>
      </c>
      <c r="DV86" s="36">
        <f t="shared" si="93"/>
        <v>0</v>
      </c>
    </row>
    <row r="87" spans="2:126" ht="15.75" customHeight="1" x14ac:dyDescent="0.25">
      <c r="B87" s="42">
        <v>15</v>
      </c>
      <c r="C87" s="16" t="s">
        <v>64</v>
      </c>
      <c r="D87" s="86" t="s">
        <v>92</v>
      </c>
      <c r="E87" s="51"/>
      <c r="F87" s="51"/>
      <c r="G87" s="51"/>
      <c r="H87" s="51"/>
      <c r="I87" s="51"/>
      <c r="J87" s="51"/>
      <c r="K87" s="51"/>
      <c r="L87" s="51"/>
      <c r="M87" s="51"/>
      <c r="N87" s="51"/>
      <c r="O87" s="51"/>
      <c r="P87" s="34">
        <f t="shared" si="99"/>
        <v>0</v>
      </c>
      <c r="Q87" s="51"/>
      <c r="R87" s="51"/>
      <c r="S87" s="51"/>
      <c r="T87" s="34">
        <f t="shared" si="100"/>
        <v>0</v>
      </c>
      <c r="U87" s="51"/>
      <c r="V87" s="51"/>
      <c r="W87" s="51"/>
      <c r="X87" s="51"/>
      <c r="Y87" s="51"/>
      <c r="Z87" s="34">
        <f t="shared" si="101"/>
        <v>0</v>
      </c>
      <c r="AA87" s="34">
        <f t="shared" si="75"/>
        <v>0</v>
      </c>
      <c r="AB87" s="35"/>
      <c r="AC87" s="51"/>
      <c r="AD87" s="51"/>
      <c r="AE87" s="51"/>
      <c r="AF87" s="51"/>
      <c r="AG87" s="51"/>
      <c r="AH87" s="34">
        <f t="shared" si="102"/>
        <v>0</v>
      </c>
      <c r="AI87" s="51"/>
      <c r="AJ87" s="51"/>
      <c r="AK87" s="51"/>
      <c r="AL87" s="51"/>
      <c r="AM87" s="51"/>
      <c r="AN87" s="34">
        <f t="shared" si="103"/>
        <v>0</v>
      </c>
      <c r="AO87" s="51"/>
      <c r="AP87" s="51"/>
      <c r="AQ87" s="51"/>
      <c r="AR87" s="51"/>
      <c r="AS87" s="51"/>
      <c r="AT87" s="34">
        <f t="shared" si="104"/>
        <v>0</v>
      </c>
      <c r="AU87" s="51"/>
      <c r="AV87" s="51"/>
      <c r="AW87" s="51"/>
      <c r="AX87" s="51"/>
      <c r="AY87" s="51"/>
      <c r="AZ87" s="34">
        <f t="shared" si="105"/>
        <v>0</v>
      </c>
      <c r="BA87" s="34">
        <f t="shared" si="106"/>
        <v>0</v>
      </c>
      <c r="BB87" s="35"/>
      <c r="BC87" s="51"/>
      <c r="BD87" s="51"/>
      <c r="BE87" s="51"/>
      <c r="BF87" s="51"/>
      <c r="BG87" s="51"/>
      <c r="BH87" s="51"/>
      <c r="BI87" s="34">
        <f t="shared" si="107"/>
        <v>0</v>
      </c>
      <c r="BJ87" s="51">
        <v>1</v>
      </c>
      <c r="BK87" s="51">
        <v>0.95</v>
      </c>
      <c r="BL87" s="51">
        <v>0.95</v>
      </c>
      <c r="BM87" s="51">
        <v>0.75</v>
      </c>
      <c r="BN87" s="51">
        <v>0.25</v>
      </c>
      <c r="BO87" s="36">
        <f t="shared" si="82"/>
        <v>3.9</v>
      </c>
      <c r="BP87" s="51"/>
      <c r="BQ87" s="51"/>
      <c r="BR87" s="51"/>
      <c r="BS87" s="51"/>
      <c r="BT87" s="51"/>
      <c r="BU87" s="36">
        <f t="shared" si="108"/>
        <v>0</v>
      </c>
      <c r="BV87" s="51"/>
      <c r="BW87" s="51"/>
      <c r="BX87" s="51"/>
      <c r="BY87" s="51"/>
      <c r="BZ87" s="51"/>
      <c r="CA87" s="36">
        <f t="shared" si="84"/>
        <v>0</v>
      </c>
      <c r="CB87" s="36">
        <f t="shared" si="85"/>
        <v>3.9</v>
      </c>
      <c r="CC87" s="35"/>
      <c r="CD87" s="51"/>
      <c r="CE87" s="51"/>
      <c r="CF87" s="51"/>
      <c r="CG87" s="51"/>
      <c r="CH87" s="51"/>
      <c r="CI87" s="51">
        <v>3</v>
      </c>
      <c r="CJ87" s="34">
        <f t="shared" ref="CJ87:CJ90" si="161">SUM(CD87:CI87)</f>
        <v>3</v>
      </c>
      <c r="CK87" s="51"/>
      <c r="CL87" s="51"/>
      <c r="CM87" s="51"/>
      <c r="CN87" s="51"/>
      <c r="CO87" s="51"/>
      <c r="CP87" s="51"/>
      <c r="CQ87" s="34">
        <f t="shared" ref="CQ87:CQ90" si="162">SUM(CK87:CP87)</f>
        <v>0</v>
      </c>
      <c r="CR87" s="51"/>
      <c r="CS87" s="51"/>
      <c r="CT87" s="34">
        <f t="shared" si="88"/>
        <v>0</v>
      </c>
      <c r="CU87" s="51"/>
      <c r="CV87" s="51"/>
      <c r="CW87" s="51"/>
      <c r="CX87" s="51"/>
      <c r="CY87" s="51"/>
      <c r="CZ87" s="36">
        <f t="shared" ref="CZ87:CZ93" si="163">SUM(CU87:CY87)</f>
        <v>0</v>
      </c>
      <c r="DA87" s="36">
        <f t="shared" si="90"/>
        <v>3</v>
      </c>
      <c r="DB87" s="35"/>
      <c r="DC87" s="51"/>
      <c r="DD87" s="51"/>
      <c r="DE87" s="51"/>
      <c r="DF87" s="51"/>
      <c r="DG87" s="51"/>
      <c r="DH87" s="36">
        <f t="shared" ref="DH87" si="164">SUM(DC87:DG87)</f>
        <v>0</v>
      </c>
      <c r="DI87" s="51"/>
      <c r="DJ87" s="51"/>
      <c r="DK87" s="51"/>
      <c r="DL87" s="51"/>
      <c r="DM87" s="51"/>
      <c r="DN87" s="51"/>
      <c r="DO87" s="51"/>
      <c r="DP87" s="51"/>
      <c r="DQ87" s="51"/>
      <c r="DR87" s="51"/>
      <c r="DS87" s="51"/>
      <c r="DT87" s="51"/>
      <c r="DU87" s="36">
        <f t="shared" si="92"/>
        <v>0</v>
      </c>
      <c r="DV87" s="36">
        <f t="shared" si="93"/>
        <v>0</v>
      </c>
    </row>
    <row r="88" spans="2:126" ht="15.75" customHeight="1" x14ac:dyDescent="0.25">
      <c r="B88" s="42"/>
      <c r="C88" s="16" t="s">
        <v>124</v>
      </c>
      <c r="D88" s="86" t="s">
        <v>89</v>
      </c>
      <c r="E88" s="51"/>
      <c r="F88" s="51"/>
      <c r="G88" s="51"/>
      <c r="H88" s="51"/>
      <c r="I88" s="51"/>
      <c r="J88" s="51"/>
      <c r="K88" s="51"/>
      <c r="L88" s="51"/>
      <c r="M88" s="51"/>
      <c r="N88" s="51"/>
      <c r="O88" s="51"/>
      <c r="P88" s="34">
        <f>SUM(E88:O88)</f>
        <v>0</v>
      </c>
      <c r="Q88" s="51"/>
      <c r="R88" s="51"/>
      <c r="S88" s="51"/>
      <c r="T88" s="34">
        <f>SUM(Q88:S88)</f>
        <v>0</v>
      </c>
      <c r="U88" s="51"/>
      <c r="V88" s="51"/>
      <c r="W88" s="51"/>
      <c r="X88" s="51"/>
      <c r="Y88" s="51"/>
      <c r="Z88" s="34">
        <f>SUM(U88:Y88)</f>
        <v>0</v>
      </c>
      <c r="AA88" s="34">
        <f t="shared" si="75"/>
        <v>0</v>
      </c>
      <c r="AB88" s="35"/>
      <c r="AC88" s="51"/>
      <c r="AD88" s="51"/>
      <c r="AE88" s="51"/>
      <c r="AF88" s="51"/>
      <c r="AG88" s="51"/>
      <c r="AH88" s="34">
        <f>SUM(AC88:AG88)</f>
        <v>0</v>
      </c>
      <c r="AI88" s="51"/>
      <c r="AJ88" s="51"/>
      <c r="AK88" s="51"/>
      <c r="AL88" s="51"/>
      <c r="AM88" s="51"/>
      <c r="AN88" s="34">
        <f>SUM(AI88:AM88)</f>
        <v>0</v>
      </c>
      <c r="AO88" s="51"/>
      <c r="AP88" s="51"/>
      <c r="AQ88" s="51"/>
      <c r="AR88" s="51"/>
      <c r="AS88" s="51"/>
      <c r="AT88" s="34">
        <f>SUM(AO88:AS88)</f>
        <v>0</v>
      </c>
      <c r="AU88" s="51"/>
      <c r="AV88" s="51"/>
      <c r="AW88" s="51"/>
      <c r="AX88" s="51"/>
      <c r="AY88" s="51"/>
      <c r="AZ88" s="34">
        <f>SUM(AU88:AY88)</f>
        <v>0</v>
      </c>
      <c r="BA88" s="34">
        <f>SUM(AH88,AN88,AT88,AZ88)</f>
        <v>0</v>
      </c>
      <c r="BB88" s="35"/>
      <c r="BC88" s="51"/>
      <c r="BD88" s="51"/>
      <c r="BE88" s="51"/>
      <c r="BF88" s="51"/>
      <c r="BG88" s="51"/>
      <c r="BH88" s="51"/>
      <c r="BI88" s="34">
        <f>SUM(BC88:BH88)</f>
        <v>0</v>
      </c>
      <c r="BJ88" s="51"/>
      <c r="BK88" s="51"/>
      <c r="BL88" s="51"/>
      <c r="BM88" s="51"/>
      <c r="BN88" s="51"/>
      <c r="BO88" s="36">
        <f t="shared" ref="BO88" si="165">SUM(BJ88:BN88)</f>
        <v>0</v>
      </c>
      <c r="BP88" s="51"/>
      <c r="BQ88" s="51"/>
      <c r="BR88" s="51"/>
      <c r="BS88" s="51"/>
      <c r="BT88" s="51"/>
      <c r="BU88" s="36">
        <f>SUM(BP88:BT88)</f>
        <v>0</v>
      </c>
      <c r="BV88" s="51"/>
      <c r="BW88" s="51"/>
      <c r="BX88" s="51"/>
      <c r="BY88" s="51"/>
      <c r="BZ88" s="51"/>
      <c r="CA88" s="36">
        <f>SUM(BV88:BZ88)</f>
        <v>0</v>
      </c>
      <c r="CB88" s="36">
        <f t="shared" si="85"/>
        <v>0</v>
      </c>
      <c r="CC88" s="35"/>
      <c r="CD88" s="51"/>
      <c r="CE88" s="51"/>
      <c r="CF88" s="51"/>
      <c r="CG88" s="51"/>
      <c r="CH88" s="51"/>
      <c r="CI88" s="51">
        <v>2</v>
      </c>
      <c r="CJ88" s="34">
        <f>SUM(CD88:CI88)</f>
        <v>2</v>
      </c>
      <c r="CK88" s="51"/>
      <c r="CL88" s="51"/>
      <c r="CM88" s="51"/>
      <c r="CN88" s="51"/>
      <c r="CO88" s="51"/>
      <c r="CP88" s="51"/>
      <c r="CQ88" s="34">
        <f>SUM(CK88:CP88)</f>
        <v>0</v>
      </c>
      <c r="CR88" s="51"/>
      <c r="CS88" s="51"/>
      <c r="CT88" s="34">
        <f t="shared" si="88"/>
        <v>0</v>
      </c>
      <c r="CU88" s="51"/>
      <c r="CV88" s="51"/>
      <c r="CW88" s="51"/>
      <c r="CX88" s="51"/>
      <c r="CY88" s="51"/>
      <c r="CZ88" s="36">
        <f>SUM(CU88:CY88)</f>
        <v>0</v>
      </c>
      <c r="DA88" s="36">
        <f t="shared" si="90"/>
        <v>2</v>
      </c>
      <c r="DB88" s="35"/>
      <c r="DC88" s="51"/>
      <c r="DD88" s="51"/>
      <c r="DE88" s="51"/>
      <c r="DF88" s="51"/>
      <c r="DG88" s="51"/>
      <c r="DH88" s="36">
        <f>SUM(DC88:DG88)</f>
        <v>0</v>
      </c>
      <c r="DI88" s="51"/>
      <c r="DJ88" s="51"/>
      <c r="DK88" s="51"/>
      <c r="DL88" s="51"/>
      <c r="DM88" s="51"/>
      <c r="DN88" s="51"/>
      <c r="DO88" s="51"/>
      <c r="DP88" s="51"/>
      <c r="DQ88" s="51"/>
      <c r="DR88" s="51"/>
      <c r="DS88" s="51"/>
      <c r="DT88" s="51"/>
      <c r="DU88" s="36">
        <f t="shared" si="92"/>
        <v>0</v>
      </c>
      <c r="DV88" s="36">
        <f t="shared" si="93"/>
        <v>0</v>
      </c>
    </row>
    <row r="89" spans="2:126" ht="28.5" customHeight="1" x14ac:dyDescent="0.25">
      <c r="B89" s="182">
        <v>16</v>
      </c>
      <c r="C89" s="185" t="s">
        <v>65</v>
      </c>
      <c r="D89" s="86" t="s">
        <v>95</v>
      </c>
      <c r="E89" s="40"/>
      <c r="F89" s="40"/>
      <c r="G89" s="40"/>
      <c r="H89" s="40"/>
      <c r="I89" s="40"/>
      <c r="J89" s="40"/>
      <c r="K89" s="40"/>
      <c r="L89" s="40"/>
      <c r="M89" s="40"/>
      <c r="N89" s="40"/>
      <c r="O89" s="40"/>
      <c r="P89" s="34">
        <f t="shared" si="99"/>
        <v>0</v>
      </c>
      <c r="Q89" s="40"/>
      <c r="R89" s="40"/>
      <c r="S89" s="40"/>
      <c r="T89" s="34">
        <f t="shared" si="100"/>
        <v>0</v>
      </c>
      <c r="U89" s="40"/>
      <c r="V89" s="40"/>
      <c r="W89" s="40"/>
      <c r="X89" s="40"/>
      <c r="Y89" s="40"/>
      <c r="Z89" s="34">
        <f t="shared" si="101"/>
        <v>0</v>
      </c>
      <c r="AA89" s="34">
        <f t="shared" si="75"/>
        <v>0</v>
      </c>
      <c r="AB89" s="35"/>
      <c r="AC89" s="40"/>
      <c r="AD89" s="40"/>
      <c r="AE89" s="40"/>
      <c r="AF89" s="40">
        <v>0.1</v>
      </c>
      <c r="AG89" s="40"/>
      <c r="AH89" s="34">
        <f t="shared" si="102"/>
        <v>0.1</v>
      </c>
      <c r="AI89" s="40"/>
      <c r="AJ89" s="40"/>
      <c r="AK89" s="40"/>
      <c r="AL89" s="40"/>
      <c r="AM89" s="40"/>
      <c r="AN89" s="34">
        <f t="shared" si="103"/>
        <v>0</v>
      </c>
      <c r="AO89" s="40"/>
      <c r="AP89" s="40"/>
      <c r="AQ89" s="40"/>
      <c r="AR89" s="40"/>
      <c r="AS89" s="40"/>
      <c r="AT89" s="34">
        <f t="shared" si="104"/>
        <v>0</v>
      </c>
      <c r="AU89" s="40"/>
      <c r="AV89" s="40"/>
      <c r="AW89" s="40"/>
      <c r="AX89" s="40"/>
      <c r="AY89" s="40"/>
      <c r="AZ89" s="34">
        <f t="shared" si="105"/>
        <v>0</v>
      </c>
      <c r="BA89" s="34">
        <f t="shared" si="106"/>
        <v>0.1</v>
      </c>
      <c r="BB89" s="35"/>
      <c r="BC89" s="40"/>
      <c r="BD89" s="40"/>
      <c r="BE89" s="40">
        <v>2.92911E-3</v>
      </c>
      <c r="BF89" s="40"/>
      <c r="BG89" s="40"/>
      <c r="BH89" s="40"/>
      <c r="BI89" s="34">
        <f t="shared" si="107"/>
        <v>2.92911E-3</v>
      </c>
      <c r="BJ89" s="40"/>
      <c r="BK89" s="40"/>
      <c r="BL89" s="40"/>
      <c r="BM89" s="40"/>
      <c r="BN89" s="40"/>
      <c r="BO89" s="34">
        <f t="shared" si="82"/>
        <v>0</v>
      </c>
      <c r="BP89" s="40"/>
      <c r="BQ89" s="40"/>
      <c r="BR89" s="40"/>
      <c r="BS89" s="40"/>
      <c r="BT89" s="40"/>
      <c r="BU89" s="34">
        <f t="shared" si="108"/>
        <v>0</v>
      </c>
      <c r="BV89" s="40"/>
      <c r="BW89" s="40"/>
      <c r="BX89" s="40"/>
      <c r="BY89" s="40"/>
      <c r="BZ89" s="40"/>
      <c r="CA89" s="34">
        <f t="shared" si="84"/>
        <v>0</v>
      </c>
      <c r="CB89" s="34">
        <f t="shared" si="85"/>
        <v>2.92911E-3</v>
      </c>
      <c r="CC89" s="35"/>
      <c r="CD89" s="40"/>
      <c r="CE89" s="40"/>
      <c r="CF89" s="40"/>
      <c r="CG89" s="40"/>
      <c r="CH89" s="40"/>
      <c r="CI89" s="40"/>
      <c r="CJ89" s="34">
        <f t="shared" si="161"/>
        <v>0</v>
      </c>
      <c r="CK89" s="40"/>
      <c r="CL89" s="40"/>
      <c r="CM89" s="40"/>
      <c r="CN89" s="40"/>
      <c r="CO89" s="40"/>
      <c r="CP89" s="40"/>
      <c r="CQ89" s="34">
        <f t="shared" si="162"/>
        <v>0</v>
      </c>
      <c r="CR89" s="40"/>
      <c r="CS89" s="40"/>
      <c r="CT89" s="34">
        <f t="shared" si="88"/>
        <v>0</v>
      </c>
      <c r="CU89" s="40"/>
      <c r="CV89" s="40"/>
      <c r="CW89" s="40"/>
      <c r="CX89" s="40"/>
      <c r="CY89" s="40"/>
      <c r="CZ89" s="34">
        <f t="shared" si="163"/>
        <v>0</v>
      </c>
      <c r="DA89" s="34">
        <f t="shared" si="90"/>
        <v>0</v>
      </c>
      <c r="DB89" s="35"/>
      <c r="DC89" s="40"/>
      <c r="DD89" s="40"/>
      <c r="DE89" s="40"/>
      <c r="DF89" s="40"/>
      <c r="DG89" s="40"/>
      <c r="DH89" s="34">
        <f t="shared" ref="DH89:DH93" si="166">SUM(DC89:DG89)</f>
        <v>0</v>
      </c>
      <c r="DI89" s="40"/>
      <c r="DJ89" s="40"/>
      <c r="DK89" s="40"/>
      <c r="DL89" s="40"/>
      <c r="DM89" s="40"/>
      <c r="DN89" s="40"/>
      <c r="DO89" s="40"/>
      <c r="DP89" s="40"/>
      <c r="DQ89" s="40"/>
      <c r="DR89" s="40"/>
      <c r="DS89" s="40"/>
      <c r="DT89" s="40"/>
      <c r="DU89" s="34">
        <f t="shared" si="92"/>
        <v>0</v>
      </c>
      <c r="DV89" s="36">
        <f t="shared" si="93"/>
        <v>0</v>
      </c>
    </row>
    <row r="90" spans="2:126" ht="15.75" customHeight="1" x14ac:dyDescent="0.25">
      <c r="B90" s="182"/>
      <c r="C90" s="190"/>
      <c r="D90" s="86" t="s">
        <v>92</v>
      </c>
      <c r="E90" s="40"/>
      <c r="F90" s="40"/>
      <c r="G90" s="40"/>
      <c r="H90" s="40"/>
      <c r="I90" s="40"/>
      <c r="J90" s="40"/>
      <c r="K90" s="40"/>
      <c r="L90" s="40"/>
      <c r="M90" s="40"/>
      <c r="N90" s="40"/>
      <c r="O90" s="40"/>
      <c r="P90" s="34">
        <f t="shared" si="99"/>
        <v>0</v>
      </c>
      <c r="Q90" s="40"/>
      <c r="R90" s="40"/>
      <c r="S90" s="40"/>
      <c r="T90" s="34">
        <f t="shared" si="100"/>
        <v>0</v>
      </c>
      <c r="U90" s="40"/>
      <c r="V90" s="40"/>
      <c r="W90" s="40"/>
      <c r="X90" s="40"/>
      <c r="Y90" s="40"/>
      <c r="Z90" s="34">
        <f t="shared" si="101"/>
        <v>0</v>
      </c>
      <c r="AA90" s="34">
        <f t="shared" si="75"/>
        <v>0</v>
      </c>
      <c r="AB90" s="35"/>
      <c r="AC90" s="40"/>
      <c r="AD90" s="40"/>
      <c r="AE90" s="40"/>
      <c r="AF90" s="40"/>
      <c r="AG90" s="40"/>
      <c r="AH90" s="34">
        <f t="shared" si="102"/>
        <v>0</v>
      </c>
      <c r="AI90" s="40"/>
      <c r="AJ90" s="40"/>
      <c r="AK90" s="40">
        <v>2.5</v>
      </c>
      <c r="AL90" s="40"/>
      <c r="AM90" s="40"/>
      <c r="AN90" s="34">
        <f t="shared" si="103"/>
        <v>2.5</v>
      </c>
      <c r="AO90" s="40"/>
      <c r="AP90" s="40"/>
      <c r="AQ90" s="40"/>
      <c r="AR90" s="40"/>
      <c r="AS90" s="40"/>
      <c r="AT90" s="34">
        <f t="shared" si="104"/>
        <v>0</v>
      </c>
      <c r="AU90" s="40"/>
      <c r="AV90" s="40"/>
      <c r="AW90" s="40"/>
      <c r="AX90" s="40"/>
      <c r="AY90" s="40"/>
      <c r="AZ90" s="34">
        <f t="shared" si="105"/>
        <v>0</v>
      </c>
      <c r="BA90" s="34">
        <f t="shared" si="106"/>
        <v>2.5</v>
      </c>
      <c r="BB90" s="35"/>
      <c r="BC90" s="40"/>
      <c r="BD90" s="40"/>
      <c r="BE90" s="40"/>
      <c r="BF90" s="40"/>
      <c r="BG90" s="40"/>
      <c r="BH90" s="40"/>
      <c r="BI90" s="34">
        <f t="shared" si="107"/>
        <v>0</v>
      </c>
      <c r="BJ90" s="40"/>
      <c r="BK90" s="40"/>
      <c r="BL90" s="40"/>
      <c r="BM90" s="40"/>
      <c r="BN90" s="40"/>
      <c r="BO90" s="34">
        <f t="shared" si="82"/>
        <v>0</v>
      </c>
      <c r="BP90" s="40"/>
      <c r="BQ90" s="40"/>
      <c r="BR90" s="40"/>
      <c r="BS90" s="40"/>
      <c r="BT90" s="40"/>
      <c r="BU90" s="34">
        <f t="shared" si="108"/>
        <v>0</v>
      </c>
      <c r="BV90" s="40"/>
      <c r="BW90" s="40"/>
      <c r="BX90" s="40"/>
      <c r="BY90" s="40"/>
      <c r="BZ90" s="40"/>
      <c r="CA90" s="34">
        <f t="shared" si="84"/>
        <v>0</v>
      </c>
      <c r="CB90" s="34">
        <f t="shared" si="85"/>
        <v>0</v>
      </c>
      <c r="CC90" s="35"/>
      <c r="CD90" s="40"/>
      <c r="CE90" s="40"/>
      <c r="CF90" s="40"/>
      <c r="CG90" s="40"/>
      <c r="CH90" s="40"/>
      <c r="CI90" s="40"/>
      <c r="CJ90" s="34">
        <f t="shared" si="161"/>
        <v>0</v>
      </c>
      <c r="CK90" s="40"/>
      <c r="CL90" s="40"/>
      <c r="CM90" s="40"/>
      <c r="CN90" s="40"/>
      <c r="CO90" s="40"/>
      <c r="CP90" s="40"/>
      <c r="CQ90" s="34">
        <f t="shared" si="162"/>
        <v>0</v>
      </c>
      <c r="CR90" s="40"/>
      <c r="CS90" s="40"/>
      <c r="CT90" s="34">
        <f t="shared" si="88"/>
        <v>0</v>
      </c>
      <c r="CU90" s="40"/>
      <c r="CV90" s="40"/>
      <c r="CW90" s="40"/>
      <c r="CX90" s="40"/>
      <c r="CY90" s="40"/>
      <c r="CZ90" s="34">
        <f t="shared" si="163"/>
        <v>0</v>
      </c>
      <c r="DA90" s="34">
        <f t="shared" si="90"/>
        <v>0</v>
      </c>
      <c r="DB90" s="35"/>
      <c r="DC90" s="40"/>
      <c r="DD90" s="40"/>
      <c r="DE90" s="40"/>
      <c r="DF90" s="40"/>
      <c r="DG90" s="40"/>
      <c r="DH90" s="34">
        <f t="shared" si="166"/>
        <v>0</v>
      </c>
      <c r="DI90" s="40"/>
      <c r="DJ90" s="40"/>
      <c r="DK90" s="40"/>
      <c r="DL90" s="40"/>
      <c r="DM90" s="40"/>
      <c r="DN90" s="40"/>
      <c r="DO90" s="40"/>
      <c r="DP90" s="40"/>
      <c r="DQ90" s="40"/>
      <c r="DR90" s="40"/>
      <c r="DS90" s="40"/>
      <c r="DT90" s="40"/>
      <c r="DU90" s="34">
        <f t="shared" si="92"/>
        <v>0</v>
      </c>
      <c r="DV90" s="36">
        <f t="shared" si="93"/>
        <v>0</v>
      </c>
    </row>
    <row r="91" spans="2:126" ht="15.75" customHeight="1" x14ac:dyDescent="0.25">
      <c r="B91" s="182"/>
      <c r="C91" s="190"/>
      <c r="D91" s="86" t="s">
        <v>96</v>
      </c>
      <c r="E91" s="40"/>
      <c r="F91" s="40"/>
      <c r="G91" s="40"/>
      <c r="H91" s="40"/>
      <c r="I91" s="40"/>
      <c r="J91" s="40"/>
      <c r="K91" s="40"/>
      <c r="L91" s="40"/>
      <c r="M91" s="40"/>
      <c r="N91" s="40"/>
      <c r="O91" s="40"/>
      <c r="P91" s="34">
        <f>SUM(E91:O91)</f>
        <v>0</v>
      </c>
      <c r="Q91" s="40"/>
      <c r="R91" s="40"/>
      <c r="S91" s="40"/>
      <c r="T91" s="34">
        <f>SUM(Q91:S91)</f>
        <v>0</v>
      </c>
      <c r="U91" s="40"/>
      <c r="V91" s="40"/>
      <c r="W91" s="40"/>
      <c r="X91" s="40"/>
      <c r="Y91" s="40"/>
      <c r="Z91" s="34">
        <f>SUM(U91:Y91)</f>
        <v>0</v>
      </c>
      <c r="AA91" s="34">
        <f t="shared" si="75"/>
        <v>0</v>
      </c>
      <c r="AB91" s="35"/>
      <c r="AC91" s="40"/>
      <c r="AD91" s="40"/>
      <c r="AE91" s="40">
        <v>0.125</v>
      </c>
      <c r="AF91" s="40"/>
      <c r="AG91" s="40">
        <v>6.9800000000000005E-4</v>
      </c>
      <c r="AH91" s="34">
        <f>SUM(AC91:AG91)</f>
        <v>0.125698</v>
      </c>
      <c r="AI91" s="40">
        <v>1.5</v>
      </c>
      <c r="AJ91" s="40">
        <v>1</v>
      </c>
      <c r="AK91" s="40"/>
      <c r="AL91" s="40"/>
      <c r="AM91" s="40"/>
      <c r="AN91" s="34">
        <f>SUM(AI91:AM91)</f>
        <v>2.5</v>
      </c>
      <c r="AO91" s="40"/>
      <c r="AP91" s="40"/>
      <c r="AQ91" s="40"/>
      <c r="AR91" s="40"/>
      <c r="AS91" s="40"/>
      <c r="AT91" s="34">
        <f>SUM(AO91:AS91)</f>
        <v>0</v>
      </c>
      <c r="AU91" s="40"/>
      <c r="AV91" s="40"/>
      <c r="AW91" s="40"/>
      <c r="AX91" s="40"/>
      <c r="AY91" s="40"/>
      <c r="AZ91" s="34">
        <f>SUM(AU91:AY91)</f>
        <v>0</v>
      </c>
      <c r="BA91" s="34">
        <f>SUM(AH91,AN91,AT91,AZ91)</f>
        <v>2.6256979999999999</v>
      </c>
      <c r="BB91" s="35"/>
      <c r="BC91" s="40"/>
      <c r="BD91" s="40"/>
      <c r="BE91" s="40"/>
      <c r="BF91" s="40"/>
      <c r="BG91" s="40"/>
      <c r="BH91" s="40"/>
      <c r="BI91" s="34">
        <f>SUM(BC91:BH91)</f>
        <v>0</v>
      </c>
      <c r="BJ91" s="40"/>
      <c r="BK91" s="40"/>
      <c r="BL91" s="40"/>
      <c r="BM91" s="40"/>
      <c r="BN91" s="40"/>
      <c r="BO91" s="34">
        <f t="shared" si="82"/>
        <v>0</v>
      </c>
      <c r="BP91" s="40"/>
      <c r="BQ91" s="40"/>
      <c r="BR91" s="40"/>
      <c r="BS91" s="40"/>
      <c r="BT91" s="40"/>
      <c r="BU91" s="34">
        <f>SUM(BP91:BT91)</f>
        <v>0</v>
      </c>
      <c r="BV91" s="40"/>
      <c r="BW91" s="40"/>
      <c r="BX91" s="40"/>
      <c r="BY91" s="40"/>
      <c r="BZ91" s="40"/>
      <c r="CA91" s="34">
        <f t="shared" si="84"/>
        <v>0</v>
      </c>
      <c r="CB91" s="34">
        <f t="shared" si="85"/>
        <v>0</v>
      </c>
      <c r="CC91" s="35"/>
      <c r="CD91" s="40"/>
      <c r="CE91" s="40"/>
      <c r="CF91" s="40"/>
      <c r="CG91" s="40"/>
      <c r="CH91" s="40"/>
      <c r="CI91" s="40"/>
      <c r="CJ91" s="34">
        <f>SUM(CD91:CI91)</f>
        <v>0</v>
      </c>
      <c r="CK91" s="40"/>
      <c r="CL91" s="40"/>
      <c r="CM91" s="40"/>
      <c r="CN91" s="40"/>
      <c r="CO91" s="40"/>
      <c r="CP91" s="40"/>
      <c r="CQ91" s="34">
        <f>SUM(CK91:CP91)</f>
        <v>0</v>
      </c>
      <c r="CR91" s="40"/>
      <c r="CS91" s="40"/>
      <c r="CT91" s="34">
        <f t="shared" si="88"/>
        <v>0</v>
      </c>
      <c r="CU91" s="40"/>
      <c r="CV91" s="40"/>
      <c r="CW91" s="40"/>
      <c r="CX91" s="40"/>
      <c r="CY91" s="40"/>
      <c r="CZ91" s="34">
        <f t="shared" si="163"/>
        <v>0</v>
      </c>
      <c r="DA91" s="34">
        <f t="shared" si="90"/>
        <v>0</v>
      </c>
      <c r="DB91" s="35"/>
      <c r="DC91" s="40"/>
      <c r="DD91" s="40"/>
      <c r="DE91" s="40"/>
      <c r="DF91" s="40"/>
      <c r="DG91" s="40"/>
      <c r="DH91" s="34">
        <f t="shared" si="166"/>
        <v>0</v>
      </c>
      <c r="DI91" s="40"/>
      <c r="DJ91" s="40"/>
      <c r="DK91" s="40"/>
      <c r="DL91" s="40"/>
      <c r="DM91" s="40"/>
      <c r="DN91" s="40"/>
      <c r="DO91" s="40"/>
      <c r="DP91" s="40"/>
      <c r="DQ91" s="40"/>
      <c r="DR91" s="40"/>
      <c r="DS91" s="40"/>
      <c r="DT91" s="40"/>
      <c r="DU91" s="34">
        <f t="shared" si="92"/>
        <v>0</v>
      </c>
      <c r="DV91" s="36">
        <f t="shared" si="93"/>
        <v>0</v>
      </c>
    </row>
    <row r="92" spans="2:126" ht="15.75" customHeight="1" x14ac:dyDescent="0.25">
      <c r="B92" s="182"/>
      <c r="C92" s="190"/>
      <c r="D92" s="86" t="s">
        <v>93</v>
      </c>
      <c r="E92" s="40"/>
      <c r="F92" s="40"/>
      <c r="G92" s="40"/>
      <c r="H92" s="40"/>
      <c r="I92" s="40"/>
      <c r="J92" s="40"/>
      <c r="K92" s="40"/>
      <c r="L92" s="40"/>
      <c r="M92" s="40"/>
      <c r="N92" s="40"/>
      <c r="O92" s="40"/>
      <c r="P92" s="34">
        <f>SUM(E92:O92)</f>
        <v>0</v>
      </c>
      <c r="Q92" s="40"/>
      <c r="R92" s="40"/>
      <c r="S92" s="40"/>
      <c r="T92" s="34">
        <f>SUM(Q92:S92)</f>
        <v>0</v>
      </c>
      <c r="U92" s="40"/>
      <c r="V92" s="40"/>
      <c r="W92" s="40"/>
      <c r="X92" s="40"/>
      <c r="Y92" s="40"/>
      <c r="Z92" s="34">
        <f>SUM(U92:Y92)</f>
        <v>0</v>
      </c>
      <c r="AA92" s="34">
        <f t="shared" si="75"/>
        <v>0</v>
      </c>
      <c r="AB92" s="35"/>
      <c r="AC92" s="40"/>
      <c r="AD92" s="40"/>
      <c r="AE92" s="40">
        <v>0.86739599999999994</v>
      </c>
      <c r="AF92" s="40"/>
      <c r="AG92" s="40"/>
      <c r="AH92" s="34">
        <f>SUM(AC92:AG92)</f>
        <v>0.86739599999999994</v>
      </c>
      <c r="AI92" s="40"/>
      <c r="AJ92" s="40"/>
      <c r="AK92" s="40"/>
      <c r="AL92" s="40"/>
      <c r="AM92" s="40"/>
      <c r="AN92" s="34">
        <f>SUM(AI92:AM92)</f>
        <v>0</v>
      </c>
      <c r="AO92" s="40"/>
      <c r="AP92" s="40"/>
      <c r="AQ92" s="40"/>
      <c r="AR92" s="40"/>
      <c r="AS92" s="40"/>
      <c r="AT92" s="34">
        <f>SUM(AO92:AS92)</f>
        <v>0</v>
      </c>
      <c r="AU92" s="40"/>
      <c r="AV92" s="40"/>
      <c r="AW92" s="40"/>
      <c r="AX92" s="40"/>
      <c r="AY92" s="40"/>
      <c r="AZ92" s="34">
        <f>SUM(AU92:AY92)</f>
        <v>0</v>
      </c>
      <c r="BA92" s="34">
        <f>SUM(AH92,AN92,AT92,AZ92)</f>
        <v>0.86739599999999994</v>
      </c>
      <c r="BB92" s="35"/>
      <c r="BC92" s="40"/>
      <c r="BD92" s="40">
        <v>0.19994923000000001</v>
      </c>
      <c r="BE92" s="40">
        <v>0.2</v>
      </c>
      <c r="BF92" s="40"/>
      <c r="BG92" s="40"/>
      <c r="BH92" s="40"/>
      <c r="BI92" s="34">
        <f>SUM(BC92:BH92)</f>
        <v>0.39994923000000004</v>
      </c>
      <c r="BJ92" s="40"/>
      <c r="BK92" s="40"/>
      <c r="BL92" s="40"/>
      <c r="BM92" s="40"/>
      <c r="BN92" s="40"/>
      <c r="BO92" s="34">
        <f t="shared" si="82"/>
        <v>0</v>
      </c>
      <c r="BP92" s="40"/>
      <c r="BQ92" s="40"/>
      <c r="BR92" s="40"/>
      <c r="BS92" s="40"/>
      <c r="BT92" s="40"/>
      <c r="BU92" s="34">
        <f>SUM(BP92:BT92)</f>
        <v>0</v>
      </c>
      <c r="BV92" s="40"/>
      <c r="BW92" s="40"/>
      <c r="BX92" s="40"/>
      <c r="BY92" s="40"/>
      <c r="BZ92" s="40"/>
      <c r="CA92" s="34">
        <f t="shared" si="84"/>
        <v>0</v>
      </c>
      <c r="CB92" s="34">
        <f t="shared" si="85"/>
        <v>0.39994923000000004</v>
      </c>
      <c r="CC92" s="35"/>
      <c r="CD92" s="40"/>
      <c r="CE92" s="40"/>
      <c r="CF92" s="40"/>
      <c r="CG92" s="40"/>
      <c r="CH92" s="40"/>
      <c r="CI92" s="40"/>
      <c r="CJ92" s="34">
        <f>SUM(CD92:CI92)</f>
        <v>0</v>
      </c>
      <c r="CK92" s="40"/>
      <c r="CL92" s="40"/>
      <c r="CM92" s="40"/>
      <c r="CN92" s="40"/>
      <c r="CO92" s="40"/>
      <c r="CP92" s="40"/>
      <c r="CQ92" s="34">
        <f>SUM(CK92:CP92)</f>
        <v>0</v>
      </c>
      <c r="CR92" s="40"/>
      <c r="CS92" s="40"/>
      <c r="CT92" s="34">
        <f t="shared" si="88"/>
        <v>0</v>
      </c>
      <c r="CU92" s="40"/>
      <c r="CV92" s="40"/>
      <c r="CW92" s="40"/>
      <c r="CX92" s="40"/>
      <c r="CY92" s="40"/>
      <c r="CZ92" s="34">
        <f t="shared" si="163"/>
        <v>0</v>
      </c>
      <c r="DA92" s="34">
        <f t="shared" si="90"/>
        <v>0</v>
      </c>
      <c r="DB92" s="35"/>
      <c r="DC92" s="40"/>
      <c r="DD92" s="40"/>
      <c r="DE92" s="40"/>
      <c r="DF92" s="40"/>
      <c r="DG92" s="40"/>
      <c r="DH92" s="34">
        <f t="shared" si="166"/>
        <v>0</v>
      </c>
      <c r="DI92" s="40"/>
      <c r="DJ92" s="40"/>
      <c r="DK92" s="40"/>
      <c r="DL92" s="40"/>
      <c r="DM92" s="40"/>
      <c r="DN92" s="40"/>
      <c r="DO92" s="40"/>
      <c r="DP92" s="40"/>
      <c r="DQ92" s="40"/>
      <c r="DR92" s="40"/>
      <c r="DS92" s="40"/>
      <c r="DT92" s="40"/>
      <c r="DU92" s="34">
        <f t="shared" si="92"/>
        <v>0</v>
      </c>
      <c r="DV92" s="36">
        <f t="shared" si="93"/>
        <v>0</v>
      </c>
    </row>
    <row r="93" spans="2:126" ht="15.75" customHeight="1" x14ac:dyDescent="0.25">
      <c r="B93" s="182"/>
      <c r="C93" s="190"/>
      <c r="D93" s="86" t="s">
        <v>89</v>
      </c>
      <c r="E93" s="40">
        <v>0.02</v>
      </c>
      <c r="F93" s="40"/>
      <c r="G93" s="40">
        <v>1.6303609999999999</v>
      </c>
      <c r="H93" s="40">
        <v>2.5808469999999999</v>
      </c>
      <c r="I93" s="40">
        <v>1.805051</v>
      </c>
      <c r="J93" s="40">
        <v>0.47348000000000001</v>
      </c>
      <c r="K93" s="40">
        <v>1.904352</v>
      </c>
      <c r="L93" s="40">
        <v>1.1000000000000001</v>
      </c>
      <c r="M93" s="40">
        <v>0.8</v>
      </c>
      <c r="N93" s="40">
        <v>1</v>
      </c>
      <c r="O93" s="40">
        <v>1</v>
      </c>
      <c r="P93" s="34">
        <f>SUM(E93:O93)</f>
        <v>12.314090999999999</v>
      </c>
      <c r="Q93" s="40"/>
      <c r="R93" s="40"/>
      <c r="S93" s="40"/>
      <c r="T93" s="34">
        <f>SUM(Q93:S93)</f>
        <v>0</v>
      </c>
      <c r="U93" s="40"/>
      <c r="V93" s="40"/>
      <c r="W93" s="40"/>
      <c r="X93" s="40"/>
      <c r="Y93" s="40"/>
      <c r="Z93" s="34">
        <f>SUM(U93:Y93)</f>
        <v>0</v>
      </c>
      <c r="AA93" s="34">
        <f t="shared" si="75"/>
        <v>12.314090999999999</v>
      </c>
      <c r="AB93" s="35"/>
      <c r="AC93" s="40">
        <v>0.82699999999999996</v>
      </c>
      <c r="AD93" s="40">
        <v>0.80000044084999999</v>
      </c>
      <c r="AE93" s="40">
        <v>1.8135056100000002</v>
      </c>
      <c r="AF93" s="40">
        <v>1.7250270899999998</v>
      </c>
      <c r="AG93" s="40">
        <v>0.85753221999999996</v>
      </c>
      <c r="AH93" s="34">
        <f>SUM(AC93:AG93)</f>
        <v>6.0230653608499995</v>
      </c>
      <c r="AI93" s="40">
        <v>1</v>
      </c>
      <c r="AJ93" s="40">
        <v>1</v>
      </c>
      <c r="AK93" s="40">
        <v>1.5</v>
      </c>
      <c r="AL93" s="40">
        <v>0.5</v>
      </c>
      <c r="AM93" s="40"/>
      <c r="AN93" s="34">
        <f>SUM(AI93:AM93)</f>
        <v>4</v>
      </c>
      <c r="AO93" s="40"/>
      <c r="AP93" s="40"/>
      <c r="AQ93" s="40"/>
      <c r="AR93" s="40"/>
      <c r="AS93" s="40"/>
      <c r="AT93" s="34">
        <f>SUM(AO93:AS93)</f>
        <v>0</v>
      </c>
      <c r="AU93" s="40"/>
      <c r="AV93" s="40"/>
      <c r="AW93" s="40"/>
      <c r="AX93" s="40"/>
      <c r="AY93" s="40"/>
      <c r="AZ93" s="34">
        <f>SUM(AU93:AY93)</f>
        <v>0</v>
      </c>
      <c r="BA93" s="34">
        <f>SUM(AH93,AN93,AT93,AZ93)</f>
        <v>10.02306536085</v>
      </c>
      <c r="BB93" s="35"/>
      <c r="BC93" s="40">
        <v>0.12480490000000002</v>
      </c>
      <c r="BD93" s="40">
        <v>0.15746762</v>
      </c>
      <c r="BE93" s="40">
        <v>5.7749439999999999E-2</v>
      </c>
      <c r="BF93" s="40">
        <v>1.43882139</v>
      </c>
      <c r="BG93" s="40">
        <v>1.9152773799999998</v>
      </c>
      <c r="BH93" s="40"/>
      <c r="BI93" s="34">
        <f>SUM(BC93:BH93)</f>
        <v>3.6941207299999999</v>
      </c>
      <c r="BJ93" s="40"/>
      <c r="BK93" s="40"/>
      <c r="BL93" s="40"/>
      <c r="BM93" s="40"/>
      <c r="BN93" s="40"/>
      <c r="BO93" s="34">
        <f t="shared" si="82"/>
        <v>0</v>
      </c>
      <c r="BP93" s="40"/>
      <c r="BQ93" s="40"/>
      <c r="BR93" s="40"/>
      <c r="BS93" s="40"/>
      <c r="BT93" s="40"/>
      <c r="BU93" s="34">
        <f>SUM(BP93:BT93)</f>
        <v>0</v>
      </c>
      <c r="BV93" s="40"/>
      <c r="BW93" s="40"/>
      <c r="BX93" s="40"/>
      <c r="BY93" s="40"/>
      <c r="BZ93" s="40"/>
      <c r="CA93" s="34">
        <f t="shared" si="84"/>
        <v>0</v>
      </c>
      <c r="CB93" s="34">
        <f t="shared" si="85"/>
        <v>3.6941207299999999</v>
      </c>
      <c r="CC93" s="35"/>
      <c r="CD93" s="40"/>
      <c r="CE93" s="40"/>
      <c r="CF93" s="40"/>
      <c r="CG93" s="40"/>
      <c r="CH93" s="40"/>
      <c r="CI93" s="40"/>
      <c r="CJ93" s="34">
        <f>SUM(CD93:CI93)</f>
        <v>0</v>
      </c>
      <c r="CK93" s="40"/>
      <c r="CL93" s="40"/>
      <c r="CM93" s="40"/>
      <c r="CN93" s="40"/>
      <c r="CO93" s="40"/>
      <c r="CP93" s="40"/>
      <c r="CQ93" s="34">
        <f>SUM(CK93:CP93)</f>
        <v>0</v>
      </c>
      <c r="CR93" s="40"/>
      <c r="CS93" s="40"/>
      <c r="CT93" s="34">
        <f t="shared" si="88"/>
        <v>0</v>
      </c>
      <c r="CU93" s="40"/>
      <c r="CV93" s="40"/>
      <c r="CW93" s="40"/>
      <c r="CX93" s="40"/>
      <c r="CY93" s="40"/>
      <c r="CZ93" s="34">
        <f t="shared" si="163"/>
        <v>0</v>
      </c>
      <c r="DA93" s="34">
        <f t="shared" si="90"/>
        <v>0</v>
      </c>
      <c r="DB93" s="35"/>
      <c r="DC93" s="40"/>
      <c r="DD93" s="40"/>
      <c r="DE93" s="40"/>
      <c r="DF93" s="40"/>
      <c r="DG93" s="40"/>
      <c r="DH93" s="34">
        <f t="shared" si="166"/>
        <v>0</v>
      </c>
      <c r="DI93" s="40"/>
      <c r="DJ93" s="40"/>
      <c r="DK93" s="40"/>
      <c r="DL93" s="40"/>
      <c r="DM93" s="40"/>
      <c r="DN93" s="40"/>
      <c r="DO93" s="40"/>
      <c r="DP93" s="40"/>
      <c r="DQ93" s="40"/>
      <c r="DR93" s="40"/>
      <c r="DS93" s="40"/>
      <c r="DT93" s="40"/>
      <c r="DU93" s="34">
        <f t="shared" si="92"/>
        <v>0</v>
      </c>
      <c r="DV93" s="36">
        <f t="shared" si="93"/>
        <v>0</v>
      </c>
    </row>
    <row r="94" spans="2:126" ht="15.75" customHeight="1" x14ac:dyDescent="0.25">
      <c r="B94" s="118"/>
      <c r="C94"/>
      <c r="D94"/>
      <c r="E94" s="113"/>
      <c r="F94" s="113"/>
      <c r="G94" s="113"/>
      <c r="H94" s="113"/>
      <c r="I94" s="113"/>
      <c r="J94" s="113"/>
      <c r="K94" s="113"/>
      <c r="L94" s="113"/>
      <c r="M94" s="113"/>
      <c r="N94" s="113"/>
      <c r="O94" s="113"/>
      <c r="P94" s="114"/>
      <c r="Q94" s="113"/>
      <c r="R94" s="113"/>
      <c r="S94" s="113"/>
      <c r="T94" s="114"/>
      <c r="U94" s="113"/>
      <c r="V94" s="113"/>
      <c r="W94" s="113"/>
      <c r="X94" s="113"/>
      <c r="Y94" s="113"/>
      <c r="Z94" s="114"/>
      <c r="AA94" s="114"/>
      <c r="AB94" s="35"/>
      <c r="AC94" s="113"/>
      <c r="AD94" s="113"/>
      <c r="AE94" s="113"/>
      <c r="AF94" s="113"/>
      <c r="AG94" s="113"/>
      <c r="AH94" s="114"/>
      <c r="AI94" s="113"/>
      <c r="AJ94" s="113"/>
      <c r="AK94" s="113"/>
      <c r="AL94" s="113"/>
      <c r="AM94" s="113"/>
      <c r="AN94" s="114"/>
      <c r="AO94" s="113"/>
      <c r="AP94" s="113"/>
      <c r="AQ94" s="113"/>
      <c r="AR94" s="113"/>
      <c r="AS94" s="113"/>
      <c r="AT94" s="114"/>
      <c r="AU94" s="113"/>
      <c r="AV94" s="113"/>
      <c r="AW94" s="113"/>
      <c r="AX94" s="113"/>
      <c r="AY94" s="113"/>
      <c r="AZ94" s="114"/>
      <c r="BA94" s="114"/>
      <c r="BB94" s="35"/>
      <c r="BC94" s="113"/>
      <c r="BD94" s="113"/>
      <c r="BE94" s="113"/>
      <c r="BF94" s="113"/>
      <c r="BG94" s="113"/>
      <c r="BH94" s="113"/>
      <c r="BI94" s="114"/>
      <c r="BJ94" s="113"/>
      <c r="BK94" s="113"/>
      <c r="BL94" s="113"/>
      <c r="BM94" s="113"/>
      <c r="BN94" s="113"/>
      <c r="BO94" s="114"/>
      <c r="BP94" s="113"/>
      <c r="BQ94" s="113"/>
      <c r="BR94" s="113"/>
      <c r="BS94" s="113"/>
      <c r="BT94" s="113"/>
      <c r="BU94" s="114"/>
      <c r="BV94" s="113"/>
      <c r="BW94" s="113"/>
      <c r="BX94" s="113"/>
      <c r="BY94" s="113"/>
      <c r="BZ94" s="113"/>
      <c r="CA94" s="114"/>
      <c r="CB94" s="114"/>
      <c r="CC94" s="35"/>
      <c r="CD94" s="113"/>
      <c r="CE94" s="113"/>
      <c r="CF94" s="113"/>
      <c r="CG94" s="113"/>
      <c r="CH94" s="113"/>
      <c r="CI94" s="113"/>
      <c r="CJ94" s="114"/>
      <c r="CK94" s="113"/>
      <c r="CL94" s="113"/>
      <c r="CM94" s="113"/>
      <c r="CN94" s="113"/>
      <c r="CO94" s="113"/>
      <c r="CP94" s="113"/>
      <c r="CQ94" s="114"/>
      <c r="CR94" s="113"/>
      <c r="CS94" s="113"/>
      <c r="CT94" s="114"/>
      <c r="CU94" s="113"/>
      <c r="CV94" s="113"/>
      <c r="CW94" s="113"/>
      <c r="CX94" s="113"/>
      <c r="CY94" s="113"/>
      <c r="CZ94" s="114"/>
      <c r="DA94" s="114"/>
      <c r="DB94" s="35"/>
      <c r="DC94" s="113"/>
      <c r="DD94" s="113"/>
      <c r="DE94" s="113"/>
      <c r="DF94" s="113"/>
      <c r="DG94" s="113"/>
      <c r="DH94" s="114"/>
      <c r="DI94" s="113"/>
      <c r="DJ94" s="113"/>
      <c r="DK94" s="113"/>
      <c r="DL94" s="113"/>
      <c r="DM94" s="113"/>
      <c r="DN94" s="113"/>
      <c r="DO94" s="113"/>
      <c r="DP94" s="113"/>
      <c r="DQ94" s="113"/>
      <c r="DR94" s="113"/>
      <c r="DS94" s="113"/>
      <c r="DT94" s="113"/>
      <c r="DU94" s="114"/>
      <c r="DV94" s="114"/>
    </row>
    <row r="95" spans="2:126" ht="22.5" customHeight="1" x14ac:dyDescent="0.25">
      <c r="C95" s="84" t="s">
        <v>75</v>
      </c>
      <c r="D95" s="1"/>
      <c r="E95" s="1"/>
      <c r="F95" s="1"/>
      <c r="G95" s="1"/>
      <c r="P95" s="100"/>
      <c r="T95" s="100"/>
      <c r="Z95" s="100"/>
      <c r="AA95" s="100"/>
      <c r="AH95" s="100"/>
      <c r="AN95" s="100"/>
      <c r="AT95" s="100"/>
      <c r="AZ95" s="101"/>
      <c r="BA95" s="100"/>
      <c r="BI95" s="100"/>
      <c r="BO95" s="100"/>
      <c r="BU95" s="100"/>
      <c r="CA95" s="100"/>
      <c r="CB95" s="100"/>
      <c r="CJ95" s="100"/>
      <c r="CQ95" s="100"/>
      <c r="CT95" s="100"/>
      <c r="CZ95" s="100"/>
      <c r="DA95" s="100"/>
      <c r="DH95" s="100"/>
      <c r="DU95" s="100"/>
    </row>
    <row r="96" spans="2:126" ht="15" customHeight="1" x14ac:dyDescent="0.25">
      <c r="C96" s="8" t="s">
        <v>97</v>
      </c>
      <c r="D96" s="1"/>
      <c r="E96" s="1"/>
      <c r="F96" s="1"/>
      <c r="G96" s="1"/>
    </row>
    <row r="97" spans="2:131" ht="15.75" customHeight="1" x14ac:dyDescent="0.25">
      <c r="C97" s="85" t="s">
        <v>156</v>
      </c>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CD97" s="12"/>
      <c r="CE97" s="12"/>
      <c r="CF97" s="12"/>
    </row>
    <row r="98" spans="2:131" ht="42.75" customHeight="1" x14ac:dyDescent="0.25">
      <c r="C98" s="159" t="s">
        <v>158</v>
      </c>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c r="AN98" s="159"/>
      <c r="AO98" s="159"/>
      <c r="AP98" s="159"/>
      <c r="AQ98" s="159"/>
      <c r="AR98" s="159"/>
      <c r="AS98" s="159"/>
      <c r="AT98" s="159"/>
      <c r="AU98" s="159"/>
      <c r="AV98" s="159"/>
      <c r="AW98" s="159"/>
      <c r="AX98" s="159"/>
      <c r="AY98" s="159"/>
      <c r="AZ98" s="159"/>
      <c r="BA98" s="159"/>
      <c r="BB98" s="159"/>
      <c r="BC98" s="159"/>
      <c r="BD98" s="159"/>
      <c r="BE98" s="159"/>
      <c r="BF98" s="159"/>
      <c r="BG98" s="159"/>
      <c r="BH98" s="159"/>
      <c r="BI98" s="159"/>
      <c r="BJ98" s="159"/>
      <c r="BK98" s="159"/>
      <c r="BL98" s="159"/>
      <c r="BM98" s="159"/>
      <c r="BN98" s="159"/>
      <c r="BO98" s="159"/>
      <c r="BP98" s="159"/>
      <c r="BQ98" s="159"/>
      <c r="BR98" s="159"/>
      <c r="BS98" s="159"/>
      <c r="BT98" s="159"/>
      <c r="BU98" s="159"/>
      <c r="BV98" s="159"/>
      <c r="BW98" s="159"/>
      <c r="BX98" s="159"/>
      <c r="BY98" s="159"/>
      <c r="BZ98" s="159"/>
      <c r="CA98" s="159"/>
      <c r="CB98" s="159"/>
      <c r="CC98" s="159"/>
      <c r="CD98" s="159"/>
      <c r="CE98" s="159"/>
      <c r="CF98" s="159"/>
      <c r="CG98" s="159"/>
      <c r="CH98" s="159"/>
      <c r="CI98" s="159"/>
      <c r="CJ98" s="159"/>
      <c r="CK98" s="159"/>
      <c r="CL98" s="159"/>
      <c r="CM98" s="159"/>
      <c r="CN98" s="159"/>
      <c r="CO98" s="159"/>
      <c r="CP98" s="159"/>
      <c r="CQ98" s="159"/>
      <c r="CR98" s="159"/>
      <c r="CS98" s="159"/>
      <c r="CT98" s="159"/>
      <c r="CU98" s="159"/>
      <c r="CV98" s="159"/>
      <c r="CW98" s="159"/>
      <c r="CX98" s="159"/>
      <c r="CY98" s="159"/>
      <c r="CZ98" s="159"/>
      <c r="DA98" s="159"/>
      <c r="DB98" s="159"/>
      <c r="DC98" s="159"/>
      <c r="DD98" s="159"/>
      <c r="DE98" s="159"/>
      <c r="DF98" s="159"/>
      <c r="DG98" s="159"/>
      <c r="DH98" s="159"/>
      <c r="DI98" s="159"/>
      <c r="DJ98" s="159"/>
      <c r="DK98" s="159"/>
      <c r="DL98" s="159"/>
      <c r="DM98" s="159"/>
      <c r="DN98" s="159"/>
      <c r="DO98" s="159"/>
      <c r="DP98" s="159"/>
      <c r="DQ98" s="159"/>
      <c r="DR98" s="159"/>
      <c r="DS98" s="159"/>
      <c r="DT98" s="159"/>
      <c r="DU98" s="159"/>
      <c r="DV98" s="159"/>
      <c r="DW98" s="145"/>
    </row>
    <row r="99" spans="2:131" ht="15.75" customHeight="1" x14ac:dyDescent="0.25">
      <c r="B99" s="32"/>
      <c r="C99" s="144" t="s">
        <v>161</v>
      </c>
      <c r="D99" s="145"/>
      <c r="E99" s="145"/>
      <c r="F99" s="145"/>
      <c r="G99" s="145"/>
      <c r="H99" s="145"/>
      <c r="I99" s="145"/>
      <c r="J99" s="145"/>
      <c r="K99" s="145"/>
      <c r="L99" s="145"/>
      <c r="M99" s="145"/>
      <c r="N99" s="145"/>
      <c r="O99" s="145"/>
      <c r="P99" s="145"/>
      <c r="Q99" s="145"/>
      <c r="R99" s="145"/>
      <c r="S99" s="145"/>
      <c r="T99" s="145"/>
      <c r="U99" s="145"/>
      <c r="V99" s="145"/>
      <c r="W99" s="145"/>
      <c r="X99" s="145"/>
      <c r="Y99" s="145"/>
      <c r="Z99" s="145"/>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45"/>
      <c r="CW99" s="145"/>
      <c r="CX99" s="145"/>
      <c r="CY99" s="145"/>
      <c r="CZ99" s="145"/>
      <c r="DA99" s="145"/>
      <c r="DB99" s="145"/>
      <c r="DC99" s="145"/>
      <c r="DD99" s="145"/>
      <c r="DE99" s="145"/>
      <c r="DF99" s="145"/>
      <c r="DG99" s="145"/>
      <c r="DH99" s="145"/>
      <c r="DI99" s="145"/>
      <c r="DJ99" s="145"/>
      <c r="DK99" s="145"/>
      <c r="DL99" s="145"/>
      <c r="DM99" s="145"/>
      <c r="DN99" s="145"/>
      <c r="DO99" s="145"/>
      <c r="DP99" s="145"/>
      <c r="DQ99" s="145"/>
      <c r="DR99" s="145"/>
      <c r="DS99" s="145"/>
      <c r="DT99" s="145"/>
      <c r="DU99" s="145"/>
      <c r="DV99" s="145"/>
      <c r="DW99" s="145"/>
      <c r="DX99" s="145"/>
      <c r="DY99" s="145"/>
      <c r="DZ99" s="145"/>
      <c r="EA99" s="65"/>
    </row>
    <row r="100" spans="2:131" ht="29.25" customHeight="1" x14ac:dyDescent="0.25">
      <c r="C100" s="184" t="s">
        <v>172</v>
      </c>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4"/>
      <c r="AE100" s="184"/>
      <c r="AF100" s="184"/>
      <c r="AG100" s="184"/>
      <c r="AH100" s="184"/>
      <c r="AI100" s="184"/>
      <c r="AJ100" s="184"/>
      <c r="AK100" s="184"/>
      <c r="AL100" s="184"/>
      <c r="AM100" s="184"/>
      <c r="AN100" s="184"/>
      <c r="AO100" s="184"/>
      <c r="AP100" s="184"/>
      <c r="AQ100" s="184"/>
      <c r="AR100" s="184"/>
      <c r="AS100" s="184"/>
      <c r="AT100" s="184"/>
      <c r="AU100" s="184"/>
      <c r="AV100" s="184"/>
      <c r="AW100" s="184"/>
      <c r="AX100" s="184"/>
      <c r="AY100" s="184"/>
      <c r="AZ100" s="184"/>
      <c r="BA100" s="184"/>
      <c r="BB100" s="184"/>
      <c r="BC100" s="184"/>
      <c r="BD100" s="184"/>
      <c r="BE100" s="184"/>
      <c r="BF100" s="184"/>
      <c r="BG100" s="184"/>
      <c r="BH100" s="184"/>
      <c r="BI100" s="184"/>
      <c r="BJ100" s="184"/>
      <c r="BK100" s="184"/>
      <c r="BL100" s="184"/>
      <c r="BM100" s="184"/>
      <c r="BN100" s="184"/>
      <c r="BO100" s="184"/>
      <c r="BP100" s="184"/>
      <c r="BQ100" s="184"/>
      <c r="BR100" s="184"/>
      <c r="BS100" s="184"/>
      <c r="BT100" s="184"/>
      <c r="BU100" s="184"/>
      <c r="BV100" s="184"/>
      <c r="BW100" s="184"/>
      <c r="BX100" s="184"/>
      <c r="BY100" s="184"/>
      <c r="BZ100" s="184"/>
      <c r="CA100" s="184"/>
      <c r="CB100" s="184"/>
      <c r="CC100" s="184"/>
      <c r="CD100" s="184"/>
      <c r="CE100" s="184"/>
      <c r="CF100" s="184"/>
      <c r="CG100" s="184"/>
      <c r="CH100" s="184"/>
      <c r="CI100" s="184"/>
      <c r="CJ100" s="184"/>
      <c r="CK100" s="184"/>
      <c r="CL100" s="184"/>
      <c r="CM100" s="184"/>
      <c r="CN100" s="184"/>
      <c r="CO100" s="184"/>
      <c r="CP100" s="184"/>
      <c r="CQ100" s="184"/>
      <c r="CR100" s="184"/>
      <c r="CS100" s="184"/>
      <c r="CT100" s="184"/>
      <c r="CU100" s="184"/>
      <c r="CV100" s="184"/>
      <c r="CW100" s="184"/>
      <c r="CX100" s="184"/>
      <c r="CY100" s="184"/>
      <c r="CZ100" s="184"/>
      <c r="DA100" s="184"/>
      <c r="DB100" s="184"/>
      <c r="DC100" s="184"/>
      <c r="DD100" s="184"/>
      <c r="DE100" s="184"/>
      <c r="DF100" s="184"/>
      <c r="DG100" s="184"/>
      <c r="DH100" s="184"/>
      <c r="DI100" s="184"/>
      <c r="DJ100" s="184"/>
      <c r="DK100" s="184"/>
      <c r="DL100" s="184"/>
      <c r="DM100" s="184"/>
      <c r="DN100" s="184"/>
      <c r="DO100" s="184"/>
      <c r="DP100" s="184"/>
      <c r="DQ100" s="184"/>
      <c r="DR100" s="184"/>
      <c r="DS100" s="184"/>
      <c r="DT100" s="184"/>
      <c r="DU100" s="184"/>
      <c r="DV100" s="184"/>
    </row>
    <row r="101" spans="2:131" ht="17.25" customHeight="1" x14ac:dyDescent="0.25">
      <c r="C101" s="85" t="s">
        <v>173</v>
      </c>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c r="AQ101" s="119"/>
      <c r="AR101" s="119"/>
      <c r="AS101" s="119"/>
      <c r="AT101" s="119"/>
      <c r="AU101" s="119"/>
      <c r="AV101" s="119"/>
      <c r="AW101" s="119"/>
      <c r="AX101" s="119"/>
      <c r="AY101" s="119"/>
      <c r="AZ101" s="119"/>
      <c r="BA101" s="119"/>
      <c r="BB101" s="119"/>
      <c r="BC101" s="119"/>
      <c r="BD101" s="119"/>
      <c r="BE101" s="119"/>
      <c r="BF101" s="119"/>
      <c r="BG101" s="119"/>
      <c r="BH101" s="119"/>
      <c r="BI101" s="119"/>
      <c r="BJ101" s="119"/>
      <c r="BK101" s="119"/>
      <c r="BL101" s="119"/>
      <c r="BM101" s="119"/>
      <c r="BN101" s="119"/>
      <c r="BO101" s="119"/>
      <c r="BP101" s="119"/>
      <c r="BQ101" s="119"/>
      <c r="BR101" s="119"/>
      <c r="BS101" s="119"/>
      <c r="BT101" s="119"/>
      <c r="BU101" s="119"/>
      <c r="BV101" s="119"/>
      <c r="BW101" s="119"/>
      <c r="BX101" s="119"/>
      <c r="BY101" s="119"/>
      <c r="BZ101" s="119"/>
      <c r="CA101" s="119"/>
      <c r="CB101" s="119"/>
      <c r="CC101" s="119"/>
      <c r="CD101" s="131"/>
      <c r="CE101" s="131"/>
      <c r="CF101" s="131"/>
      <c r="CG101" s="131"/>
      <c r="CH101" s="131"/>
      <c r="CI101" s="131"/>
      <c r="CJ101" s="131"/>
      <c r="CK101" s="131"/>
      <c r="CL101" s="131"/>
      <c r="CM101" s="131"/>
      <c r="CN101" s="131"/>
      <c r="CO101" s="131"/>
      <c r="CP101" s="131"/>
      <c r="CQ101" s="131"/>
      <c r="CR101" s="131"/>
      <c r="CS101" s="131"/>
      <c r="CT101" s="131"/>
      <c r="CU101" s="131"/>
      <c r="CV101" s="131"/>
      <c r="CW101" s="131"/>
      <c r="CX101" s="131"/>
      <c r="CY101" s="131"/>
      <c r="CZ101" s="131"/>
      <c r="DA101" s="131"/>
      <c r="DB101" s="131"/>
      <c r="DC101" s="141"/>
      <c r="DD101" s="141"/>
      <c r="DE101" s="141"/>
      <c r="DF101" s="141"/>
      <c r="DG101" s="141"/>
      <c r="DH101" s="141"/>
      <c r="DI101" s="119"/>
      <c r="DJ101" s="119"/>
      <c r="DK101" s="119"/>
      <c r="DL101" s="119"/>
      <c r="DM101" s="119"/>
      <c r="DN101" s="119"/>
      <c r="DO101" s="119"/>
      <c r="DP101" s="119"/>
      <c r="DQ101" s="119"/>
      <c r="DR101" s="119"/>
      <c r="DS101" s="119"/>
      <c r="DT101" s="119"/>
      <c r="DU101" s="119"/>
      <c r="DV101" s="119"/>
    </row>
    <row r="102" spans="2:131" x14ac:dyDescent="0.25">
      <c r="C102" s="85" t="s">
        <v>177</v>
      </c>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c r="BJ102" s="115"/>
      <c r="BK102" s="115"/>
      <c r="BL102" s="115"/>
      <c r="BM102" s="115"/>
      <c r="BN102" s="115"/>
      <c r="BO102" s="115"/>
      <c r="BP102" s="115"/>
      <c r="BQ102" s="115"/>
      <c r="BR102" s="115"/>
      <c r="BS102" s="115"/>
      <c r="BT102" s="115"/>
      <c r="BU102" s="115"/>
      <c r="BV102" s="115"/>
      <c r="BW102" s="115"/>
      <c r="BX102" s="115"/>
      <c r="BY102" s="115"/>
      <c r="BZ102" s="115"/>
      <c r="CA102" s="115"/>
      <c r="CB102" s="115"/>
      <c r="CC102" s="115"/>
      <c r="CD102" s="131"/>
      <c r="CE102" s="131"/>
      <c r="CF102" s="131"/>
      <c r="CG102" s="131"/>
      <c r="CH102" s="131"/>
      <c r="CI102" s="131"/>
      <c r="CJ102" s="131"/>
      <c r="CK102" s="131"/>
      <c r="CL102" s="131"/>
      <c r="CM102" s="131"/>
      <c r="CN102" s="131"/>
      <c r="CO102" s="131"/>
      <c r="CP102" s="131"/>
      <c r="CQ102" s="131"/>
      <c r="CR102" s="131"/>
      <c r="CS102" s="131"/>
      <c r="CT102" s="131"/>
      <c r="CU102" s="131"/>
      <c r="CV102" s="131"/>
      <c r="CW102" s="131"/>
      <c r="CX102" s="131"/>
      <c r="CY102" s="131"/>
      <c r="CZ102" s="131"/>
      <c r="DA102" s="131"/>
      <c r="DB102" s="131"/>
      <c r="DC102" s="141"/>
      <c r="DD102" s="141"/>
      <c r="DE102" s="141"/>
      <c r="DF102" s="141"/>
      <c r="DG102" s="141"/>
      <c r="DH102" s="141"/>
      <c r="DI102" s="115"/>
      <c r="DJ102" s="115"/>
      <c r="DK102" s="115"/>
      <c r="DL102" s="115"/>
      <c r="DM102" s="115"/>
      <c r="DN102" s="115"/>
      <c r="DO102" s="115"/>
      <c r="DP102" s="115"/>
      <c r="DQ102" s="115"/>
      <c r="DR102" s="115"/>
      <c r="DS102" s="115"/>
      <c r="DT102" s="115"/>
      <c r="DU102" s="115"/>
      <c r="DV102" s="115"/>
    </row>
    <row r="103" spans="2:131" ht="29.25" customHeight="1" x14ac:dyDescent="0.25">
      <c r="C103" s="184" t="s">
        <v>178</v>
      </c>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c r="AA103" s="184"/>
      <c r="AB103" s="184"/>
      <c r="AC103" s="184"/>
      <c r="AD103" s="184"/>
      <c r="AE103" s="184"/>
      <c r="AF103" s="184"/>
      <c r="AG103" s="184"/>
      <c r="AH103" s="184"/>
      <c r="AI103" s="184"/>
      <c r="AJ103" s="184"/>
      <c r="AK103" s="184"/>
      <c r="AL103" s="184"/>
      <c r="AM103" s="184"/>
      <c r="AN103" s="184"/>
      <c r="AO103" s="184"/>
      <c r="AP103" s="184"/>
      <c r="AQ103" s="184"/>
      <c r="AR103" s="184"/>
      <c r="AS103" s="184"/>
      <c r="AT103" s="184"/>
      <c r="AU103" s="184"/>
      <c r="AV103" s="184"/>
      <c r="AW103" s="184"/>
      <c r="AX103" s="184"/>
      <c r="AY103" s="184"/>
      <c r="AZ103" s="184"/>
      <c r="BA103" s="184"/>
      <c r="BB103" s="184"/>
      <c r="BC103" s="184"/>
      <c r="BD103" s="184"/>
      <c r="BE103" s="184"/>
      <c r="BF103" s="184"/>
      <c r="BG103" s="184"/>
      <c r="BH103" s="184"/>
      <c r="BI103" s="184"/>
      <c r="BJ103" s="184"/>
      <c r="BK103" s="184"/>
      <c r="BL103" s="184"/>
      <c r="BM103" s="184"/>
      <c r="BN103" s="184"/>
      <c r="BO103" s="184"/>
      <c r="BP103" s="184"/>
      <c r="BQ103" s="184"/>
      <c r="BR103" s="184"/>
      <c r="BS103" s="184"/>
      <c r="BT103" s="184"/>
      <c r="BU103" s="184"/>
      <c r="BV103" s="184"/>
      <c r="BW103" s="184"/>
      <c r="BX103" s="184"/>
      <c r="BY103" s="184"/>
      <c r="BZ103" s="184"/>
      <c r="CA103" s="184"/>
      <c r="CB103" s="184"/>
      <c r="CC103" s="184"/>
      <c r="CD103" s="184"/>
      <c r="CE103" s="184"/>
      <c r="CF103" s="184"/>
      <c r="CG103" s="184"/>
      <c r="CH103" s="184"/>
      <c r="CI103" s="184"/>
      <c r="CJ103" s="184"/>
      <c r="CK103" s="184"/>
      <c r="CL103" s="184"/>
      <c r="CM103" s="184"/>
      <c r="CN103" s="184"/>
      <c r="CO103" s="184"/>
      <c r="CP103" s="184"/>
      <c r="CQ103" s="184"/>
      <c r="CR103" s="184"/>
      <c r="CS103" s="184"/>
      <c r="CT103" s="184"/>
      <c r="CU103" s="184"/>
      <c r="CV103" s="184"/>
      <c r="CW103" s="184"/>
      <c r="CX103" s="184"/>
      <c r="CY103" s="184"/>
      <c r="CZ103" s="184"/>
      <c r="DA103" s="184"/>
      <c r="DB103" s="184"/>
      <c r="DC103" s="184"/>
      <c r="DD103" s="184"/>
      <c r="DE103" s="184"/>
      <c r="DF103" s="184"/>
      <c r="DG103" s="184"/>
      <c r="DH103" s="184"/>
      <c r="DI103" s="184"/>
      <c r="DJ103" s="184"/>
      <c r="DK103" s="184"/>
      <c r="DL103" s="184"/>
      <c r="DM103" s="184"/>
      <c r="DN103" s="184"/>
      <c r="DO103" s="184"/>
      <c r="DP103" s="184"/>
      <c r="DQ103" s="184"/>
      <c r="DR103" s="184"/>
      <c r="DS103" s="184"/>
      <c r="DT103" s="184"/>
      <c r="DU103" s="184"/>
      <c r="DV103" s="184"/>
    </row>
    <row r="104" spans="2:131" s="12" customFormat="1" ht="28.5" customHeight="1" x14ac:dyDescent="0.25">
      <c r="B104" s="1"/>
      <c r="C104" s="174" t="s">
        <v>197</v>
      </c>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4"/>
      <c r="AI104" s="174"/>
      <c r="AJ104" s="174"/>
      <c r="AK104" s="174"/>
      <c r="AL104" s="174"/>
      <c r="AM104" s="174"/>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c r="BI104" s="174"/>
      <c r="BJ104" s="174"/>
      <c r="BK104" s="174"/>
      <c r="BL104" s="174"/>
      <c r="BM104" s="174"/>
      <c r="BN104" s="174"/>
      <c r="BO104" s="174"/>
      <c r="BP104" s="174"/>
      <c r="BQ104" s="174"/>
      <c r="BR104" s="174"/>
      <c r="BS104" s="174"/>
      <c r="BT104" s="174"/>
      <c r="BU104" s="174"/>
      <c r="BV104" s="174"/>
      <c r="BW104" s="174"/>
      <c r="BX104" s="174"/>
      <c r="BY104" s="174"/>
      <c r="BZ104" s="174"/>
      <c r="CA104" s="174"/>
      <c r="CB104" s="174"/>
      <c r="CC104" s="174"/>
      <c r="CD104" s="174"/>
      <c r="CE104" s="174"/>
      <c r="CF104" s="174"/>
      <c r="CG104" s="174"/>
      <c r="CH104" s="174"/>
      <c r="CI104" s="174"/>
      <c r="CJ104" s="174"/>
      <c r="CK104" s="174"/>
      <c r="CL104" s="174"/>
      <c r="CM104" s="174"/>
      <c r="CN104" s="174"/>
      <c r="CO104" s="174"/>
      <c r="CP104" s="174"/>
      <c r="CQ104" s="174"/>
      <c r="CR104" s="174"/>
      <c r="CS104" s="174"/>
      <c r="CT104" s="174"/>
      <c r="CU104" s="174"/>
      <c r="CV104" s="174"/>
      <c r="CW104" s="174"/>
      <c r="CX104" s="174"/>
      <c r="CY104" s="174"/>
      <c r="CZ104" s="174"/>
      <c r="DA104" s="174"/>
      <c r="DB104" s="174"/>
      <c r="DC104" s="174"/>
      <c r="DD104" s="174"/>
      <c r="DE104" s="174"/>
      <c r="DF104" s="174"/>
      <c r="DG104" s="174"/>
      <c r="DH104" s="174"/>
      <c r="DI104" s="174"/>
      <c r="DJ104" s="174"/>
      <c r="DK104" s="174"/>
      <c r="DL104" s="174"/>
      <c r="DM104" s="174"/>
      <c r="DN104" s="174"/>
      <c r="DO104" s="174"/>
      <c r="DP104" s="174"/>
      <c r="DQ104" s="174"/>
      <c r="DR104" s="174"/>
      <c r="DS104" s="174"/>
      <c r="DT104" s="174"/>
      <c r="DU104" s="174"/>
      <c r="DV104" s="174"/>
    </row>
    <row r="105" spans="2:131" ht="15.75" customHeight="1" x14ac:dyDescent="0.25">
      <c r="C105" s="85" t="s">
        <v>179</v>
      </c>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CD105" s="12"/>
      <c r="CE105" s="12"/>
      <c r="CF105" s="12"/>
      <c r="CG105" s="12"/>
      <c r="CH105" s="12"/>
      <c r="CI105" s="12"/>
      <c r="CJ105" s="12"/>
      <c r="CP105" s="12"/>
      <c r="CQ105" s="12"/>
      <c r="CS105" s="12"/>
      <c r="CT105" s="12"/>
    </row>
    <row r="106" spans="2:131" ht="15.75" customHeight="1" x14ac:dyDescent="0.25">
      <c r="C106" s="85" t="s">
        <v>175</v>
      </c>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75"/>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75"/>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75"/>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row>
    <row r="107" spans="2:131" ht="15.75" customHeight="1" x14ac:dyDescent="0.25">
      <c r="C107" s="90" t="s">
        <v>180</v>
      </c>
      <c r="D107" s="1"/>
      <c r="E107" s="1"/>
      <c r="F107" s="1"/>
      <c r="G107" s="1"/>
      <c r="AB107" s="65"/>
      <c r="BC107" s="65"/>
      <c r="CD107" s="65"/>
    </row>
    <row r="108" spans="2:131" ht="15.75" customHeight="1" x14ac:dyDescent="0.25">
      <c r="C108" s="90" t="s">
        <v>181</v>
      </c>
      <c r="D108" s="1"/>
      <c r="E108" s="1"/>
      <c r="F108" s="1"/>
      <c r="G108" s="1"/>
      <c r="AB108" s="65"/>
      <c r="BC108" s="65"/>
      <c r="CD108" s="65"/>
    </row>
    <row r="109" spans="2:131" ht="15.75" customHeight="1" x14ac:dyDescent="0.25">
      <c r="C109" s="90" t="s">
        <v>176</v>
      </c>
    </row>
    <row r="110" spans="2:131" ht="15.75" customHeight="1" x14ac:dyDescent="0.25">
      <c r="C110" s="90" t="s">
        <v>182</v>
      </c>
      <c r="D110" s="1"/>
      <c r="E110" s="1"/>
      <c r="F110" s="1"/>
      <c r="G110" s="1"/>
      <c r="AB110" s="65"/>
      <c r="BC110" s="65"/>
      <c r="CD110" s="65"/>
    </row>
    <row r="111" spans="2:131" ht="15.75" customHeight="1" x14ac:dyDescent="0.25">
      <c r="C111" s="157" t="s">
        <v>183</v>
      </c>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157"/>
      <c r="AC111" s="157"/>
      <c r="AD111" s="157"/>
      <c r="AE111" s="157"/>
      <c r="AF111" s="157"/>
      <c r="AG111" s="157"/>
      <c r="AH111" s="157"/>
      <c r="AI111" s="157"/>
      <c r="AJ111" s="157"/>
      <c r="AK111" s="157"/>
      <c r="AL111" s="157"/>
      <c r="AM111" s="157"/>
      <c r="AN111" s="157"/>
      <c r="AO111" s="157"/>
      <c r="AP111" s="157"/>
      <c r="AQ111" s="157"/>
      <c r="AR111" s="157"/>
      <c r="AS111" s="157"/>
      <c r="AT111" s="157"/>
      <c r="AU111" s="157"/>
      <c r="AV111" s="157"/>
      <c r="AW111" s="157"/>
      <c r="AX111" s="157"/>
      <c r="AY111" s="157"/>
      <c r="AZ111" s="157"/>
      <c r="BA111" s="157"/>
      <c r="BB111" s="157"/>
      <c r="BC111" s="157"/>
      <c r="BD111" s="157"/>
      <c r="BE111" s="157"/>
      <c r="BF111" s="157"/>
      <c r="BG111" s="157"/>
      <c r="BH111" s="157"/>
      <c r="BI111" s="157"/>
      <c r="BJ111" s="157"/>
      <c r="BK111" s="157"/>
      <c r="BL111" s="157"/>
      <c r="BM111" s="157"/>
      <c r="BN111" s="157"/>
      <c r="BO111" s="157"/>
      <c r="BP111" s="157"/>
      <c r="BQ111" s="157"/>
      <c r="BR111" s="157"/>
      <c r="BS111" s="157"/>
      <c r="BT111" s="157"/>
      <c r="BU111" s="157"/>
      <c r="BV111" s="157"/>
      <c r="BW111" s="157"/>
      <c r="BX111" s="157"/>
      <c r="BY111" s="157"/>
      <c r="BZ111" s="157"/>
      <c r="CA111" s="157"/>
      <c r="CB111" s="157"/>
      <c r="CC111" s="157"/>
      <c r="CD111" s="157"/>
      <c r="CE111" s="157"/>
      <c r="CF111" s="157"/>
      <c r="CG111" s="157"/>
      <c r="CH111" s="157"/>
      <c r="CI111" s="157"/>
      <c r="CJ111" s="157"/>
      <c r="CK111" s="157"/>
      <c r="CL111" s="157"/>
      <c r="CM111" s="157"/>
      <c r="CN111" s="157"/>
      <c r="CO111" s="157"/>
      <c r="CP111" s="157"/>
      <c r="CQ111" s="157"/>
      <c r="CR111" s="157"/>
      <c r="CS111" s="157"/>
      <c r="CT111" s="157"/>
      <c r="CU111" s="157"/>
      <c r="CV111" s="157"/>
      <c r="CW111" s="157"/>
      <c r="CX111" s="157"/>
      <c r="CY111" s="157"/>
      <c r="CZ111" s="157"/>
      <c r="DA111" s="157"/>
      <c r="DB111" s="157"/>
      <c r="DC111" s="157"/>
      <c r="DD111" s="157"/>
      <c r="DE111" s="157"/>
      <c r="DF111" s="157"/>
      <c r="DG111" s="157"/>
      <c r="DH111" s="157"/>
      <c r="DI111" s="157"/>
      <c r="DJ111" s="157"/>
      <c r="DK111" s="157"/>
      <c r="DL111" s="157"/>
      <c r="DM111" s="157"/>
      <c r="DN111" s="157"/>
      <c r="DO111" s="157"/>
      <c r="DP111" s="157"/>
      <c r="DQ111" s="157"/>
      <c r="DR111" s="157"/>
      <c r="DS111" s="157"/>
      <c r="DT111" s="157"/>
      <c r="DU111" s="157"/>
      <c r="DV111" s="157"/>
    </row>
    <row r="121" spans="4:4" x14ac:dyDescent="0.25">
      <c r="D121" s="11"/>
    </row>
    <row r="126" spans="4:4" ht="20.25" customHeight="1" x14ac:dyDescent="0.25"/>
  </sheetData>
  <mergeCells count="50">
    <mergeCell ref="DV8:DV9"/>
    <mergeCell ref="DC7:DV7"/>
    <mergeCell ref="DC8:DH8"/>
    <mergeCell ref="BC7:CB7"/>
    <mergeCell ref="AI8:AN8"/>
    <mergeCell ref="AO8:AT8"/>
    <mergeCell ref="CD7:DA7"/>
    <mergeCell ref="CD8:CJ8"/>
    <mergeCell ref="CK8:CQ8"/>
    <mergeCell ref="CR8:CT8"/>
    <mergeCell ref="CU8:CZ8"/>
    <mergeCell ref="DA8:DA9"/>
    <mergeCell ref="B38:B39"/>
    <mergeCell ref="C78:C79"/>
    <mergeCell ref="Q8:T8"/>
    <mergeCell ref="U8:Z8"/>
    <mergeCell ref="AA8:AA9"/>
    <mergeCell ref="C54:C55"/>
    <mergeCell ref="C38:C39"/>
    <mergeCell ref="C42:C43"/>
    <mergeCell ref="C16:C17"/>
    <mergeCell ref="C6:C9"/>
    <mergeCell ref="C26:C27"/>
    <mergeCell ref="E6:DV6"/>
    <mergeCell ref="E7:AA7"/>
    <mergeCell ref="AC7:BA7"/>
    <mergeCell ref="B26:B27"/>
    <mergeCell ref="D6:D9"/>
    <mergeCell ref="C111:DV111"/>
    <mergeCell ref="C103:DV103"/>
    <mergeCell ref="C30:C31"/>
    <mergeCell ref="DI8:DU8"/>
    <mergeCell ref="BC8:BI8"/>
    <mergeCell ref="BJ8:BO8"/>
    <mergeCell ref="BP8:BU8"/>
    <mergeCell ref="CB8:CB9"/>
    <mergeCell ref="BV8:CA8"/>
    <mergeCell ref="AU8:AZ8"/>
    <mergeCell ref="BA8:BA9"/>
    <mergeCell ref="AC8:AH8"/>
    <mergeCell ref="C89:C93"/>
    <mergeCell ref="C73:C74"/>
    <mergeCell ref="C100:DV100"/>
    <mergeCell ref="E8:P8"/>
    <mergeCell ref="B42:B43"/>
    <mergeCell ref="B78:B79"/>
    <mergeCell ref="C104:DV104"/>
    <mergeCell ref="B89:B93"/>
    <mergeCell ref="B54:B55"/>
    <mergeCell ref="C98:DV98"/>
  </mergeCells>
  <pageMargins left="0.51181102362204722" right="0.51181102362204722" top="0.23622047244094491" bottom="0.15748031496062992" header="0.31496062992125984" footer="0.31496062992125984"/>
  <pageSetup paperSize="9" scale="45" orientation="landscape" r:id="rId1"/>
  <headerFooter>
    <oddHeader>&amp;L&amp;"Calibri"&amp;10&amp;K000000Classified as Internal&amp;1#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E75"/>
  <sheetViews>
    <sheetView showGridLines="0" zoomScale="70" zoomScaleNormal="7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5" outlineLevelCol="1" x14ac:dyDescent="0.25"/>
  <cols>
    <col min="1" max="1" width="3.7109375" style="1" customWidth="1"/>
    <col min="2" max="2" width="42.7109375" style="32" customWidth="1"/>
    <col min="3" max="3" width="2.5703125" style="32" customWidth="1"/>
    <col min="4" max="14" width="9.140625" style="32" hidden="1" customWidth="1" outlineLevel="1"/>
    <col min="15" max="15" width="13.85546875" style="32" customWidth="1" collapsed="1"/>
    <col min="16" max="16" width="11" style="32" customWidth="1"/>
    <col min="17" max="17" width="10.5703125" style="32" hidden="1" customWidth="1" outlineLevel="1"/>
    <col min="18" max="19" width="9.140625" style="32" hidden="1" customWidth="1" outlineLevel="1"/>
    <col min="20" max="20" width="9.140625" style="32" customWidth="1" collapsed="1"/>
    <col min="21" max="21" width="10.5703125" style="32" hidden="1" customWidth="1" outlineLevel="1"/>
    <col min="22" max="25" width="9.140625" style="32" hidden="1" customWidth="1" outlineLevel="1"/>
    <col min="26" max="26" width="9.5703125" style="32" customWidth="1" collapsed="1"/>
    <col min="27" max="27" width="10.5703125" style="32" customWidth="1"/>
    <col min="28" max="28" width="7.42578125" style="65" customWidth="1"/>
    <col min="29" max="29" width="2.28515625" style="32" customWidth="1"/>
    <col min="30" max="30" width="7.42578125" style="32" hidden="1" customWidth="1" outlineLevel="1"/>
    <col min="31" max="34" width="9.140625" style="32" hidden="1" customWidth="1" outlineLevel="1"/>
    <col min="35" max="35" width="14" style="32" customWidth="1" collapsed="1"/>
    <col min="36" max="36" width="10.5703125" style="32" hidden="1" customWidth="1" outlineLevel="1"/>
    <col min="37" max="40" width="9.140625" style="32" hidden="1" customWidth="1" outlineLevel="1"/>
    <col min="41" max="41" width="10.42578125" style="32" customWidth="1" collapsed="1"/>
    <col min="42" max="42" width="10.5703125" style="32" hidden="1" customWidth="1" outlineLevel="1"/>
    <col min="43" max="46" width="9.140625" style="32" hidden="1" customWidth="1" outlineLevel="1"/>
    <col min="47" max="47" width="9.140625" style="32" customWidth="1" collapsed="1"/>
    <col min="48" max="48" width="10.5703125" style="32" hidden="1" customWidth="1" outlineLevel="1"/>
    <col min="49" max="52" width="9.140625" style="32" hidden="1" customWidth="1" outlineLevel="1"/>
    <col min="53" max="53" width="9.140625" style="32" customWidth="1" collapsed="1"/>
    <col min="54" max="54" width="10.5703125" style="32" customWidth="1"/>
    <col min="55" max="55" width="7.42578125" style="65" customWidth="1"/>
    <col min="56" max="56" width="2.28515625" style="32" customWidth="1"/>
    <col min="57" max="57" width="7.7109375" style="32" hidden="1" customWidth="1" outlineLevel="1"/>
    <col min="58" max="61" width="9.140625" style="32" hidden="1" customWidth="1" outlineLevel="1"/>
    <col min="62" max="62" width="13.5703125" style="32" customWidth="1" collapsed="1"/>
    <col min="63" max="63" width="10.5703125" style="32" hidden="1" customWidth="1" outlineLevel="1"/>
    <col min="64" max="64" width="9.140625" style="32" hidden="1" customWidth="1" outlineLevel="1"/>
    <col min="65" max="65" width="11.28515625" style="32" customWidth="1" collapsed="1"/>
    <col min="66" max="66" width="10.5703125" style="32" hidden="1" customWidth="1" outlineLevel="1"/>
    <col min="67" max="70" width="9.140625" style="32" hidden="1" customWidth="1" outlineLevel="1"/>
    <col min="71" max="71" width="9.140625" style="32" customWidth="1" collapsed="1"/>
    <col min="72" max="72" width="10.5703125" style="32" hidden="1" customWidth="1" outlineLevel="1"/>
    <col min="73" max="76" width="9.140625" style="32" hidden="1" customWidth="1" outlineLevel="1"/>
    <col min="77" max="77" width="9.140625" style="32" customWidth="1" collapsed="1"/>
    <col min="78" max="78" width="15.28515625" style="32" customWidth="1"/>
    <col min="79" max="79" width="7.42578125" style="65" customWidth="1"/>
    <col min="80" max="80" width="2.28515625" style="32" customWidth="1"/>
    <col min="81" max="81" width="13.7109375" style="32" customWidth="1"/>
    <col min="82" max="82" width="10.5703125" style="32" customWidth="1"/>
    <col min="83" max="83" width="10.5703125" style="32" hidden="1" customWidth="1" outlineLevel="1"/>
    <col min="84" max="84" width="8.5703125" style="32" hidden="1" customWidth="1" outlineLevel="1"/>
    <col min="85" max="85" width="8.5703125" style="32" customWidth="1" collapsed="1"/>
    <col min="86" max="86" width="10.5703125" style="32" hidden="1" customWidth="1" outlineLevel="1"/>
    <col min="87" max="102" width="9.140625" style="32" hidden="1" customWidth="1" outlineLevel="1"/>
    <col min="103" max="103" width="10.140625" style="32" customWidth="1" collapsed="1"/>
    <col min="104" max="104" width="10.5703125" style="32" customWidth="1"/>
    <col min="105" max="105" width="7.42578125" style="65" customWidth="1"/>
    <col min="106" max="16384" width="9.140625" style="32"/>
  </cols>
  <sheetData>
    <row r="1" spans="1:105" ht="66" customHeight="1" x14ac:dyDescent="0.25">
      <c r="A1" s="32"/>
      <c r="C1" s="43"/>
    </row>
    <row r="2" spans="1:105" ht="26.25" customHeight="1" x14ac:dyDescent="0.45">
      <c r="A2" s="32"/>
      <c r="B2" s="17" t="s">
        <v>98</v>
      </c>
      <c r="C2" s="1"/>
      <c r="D2" s="1"/>
      <c r="E2" s="1"/>
      <c r="F2" s="1"/>
      <c r="G2" s="1"/>
      <c r="H2" s="1"/>
      <c r="I2" s="1"/>
      <c r="J2" s="1"/>
      <c r="K2" s="1"/>
      <c r="L2" s="1"/>
    </row>
    <row r="3" spans="1:105" ht="18.75" x14ac:dyDescent="0.3">
      <c r="A3" s="32"/>
      <c r="B3" s="19" t="s">
        <v>134</v>
      </c>
      <c r="C3" s="3"/>
      <c r="D3" s="1"/>
      <c r="E3" s="1"/>
      <c r="F3" s="1"/>
      <c r="G3" s="1"/>
      <c r="H3" s="1"/>
      <c r="I3" s="1"/>
      <c r="J3" s="1"/>
      <c r="K3" s="1"/>
      <c r="L3" s="1"/>
    </row>
    <row r="4" spans="1:105" ht="15.75" x14ac:dyDescent="0.25">
      <c r="A4" s="32"/>
      <c r="B4" s="2" t="s">
        <v>99</v>
      </c>
      <c r="C4" s="3"/>
      <c r="D4" s="1"/>
      <c r="E4" s="1"/>
      <c r="F4" s="1"/>
      <c r="G4" s="1"/>
      <c r="H4" s="1"/>
      <c r="I4" s="1"/>
      <c r="J4" s="1"/>
      <c r="K4" s="1"/>
      <c r="L4" s="1"/>
    </row>
    <row r="5" spans="1:105" x14ac:dyDescent="0.25">
      <c r="A5" s="32"/>
      <c r="C5" s="1"/>
    </row>
    <row r="6" spans="1:105" ht="26.25" x14ac:dyDescent="0.25">
      <c r="A6" s="32"/>
      <c r="B6" s="160" t="s">
        <v>2</v>
      </c>
      <c r="C6" s="1"/>
      <c r="D6" s="162" t="s">
        <v>100</v>
      </c>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c r="CS6" s="162"/>
      <c r="CT6" s="162"/>
      <c r="CU6" s="162"/>
      <c r="CV6" s="162"/>
      <c r="CW6" s="162"/>
      <c r="CX6" s="162"/>
      <c r="CY6" s="162"/>
      <c r="CZ6" s="162"/>
      <c r="DA6" s="76"/>
    </row>
    <row r="7" spans="1:105" s="37" customFormat="1" ht="18.75" customHeight="1" thickBot="1" x14ac:dyDescent="0.3">
      <c r="B7" s="161"/>
      <c r="C7" s="29"/>
      <c r="D7" s="168" t="s">
        <v>4</v>
      </c>
      <c r="E7" s="168"/>
      <c r="F7" s="168"/>
      <c r="G7" s="168"/>
      <c r="H7" s="168"/>
      <c r="I7" s="168"/>
      <c r="J7" s="168"/>
      <c r="K7" s="168"/>
      <c r="L7" s="168"/>
      <c r="M7" s="168"/>
      <c r="N7" s="168"/>
      <c r="O7" s="168"/>
      <c r="P7" s="168"/>
      <c r="Q7" s="168"/>
      <c r="R7" s="168"/>
      <c r="S7" s="168"/>
      <c r="T7" s="168"/>
      <c r="U7" s="168"/>
      <c r="V7" s="168"/>
      <c r="W7" s="168"/>
      <c r="X7" s="168"/>
      <c r="Y7" s="168"/>
      <c r="Z7" s="168"/>
      <c r="AA7" s="179"/>
      <c r="AB7" s="179"/>
      <c r="AC7" s="28"/>
      <c r="AD7" s="168" t="s">
        <v>5</v>
      </c>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27"/>
      <c r="BE7" s="168" t="s">
        <v>6</v>
      </c>
      <c r="BF7" s="168"/>
      <c r="BG7" s="168"/>
      <c r="BH7" s="168"/>
      <c r="BI7" s="168"/>
      <c r="BJ7" s="168"/>
      <c r="BK7" s="168"/>
      <c r="BL7" s="168"/>
      <c r="BM7" s="168"/>
      <c r="BN7" s="168"/>
      <c r="BO7" s="168"/>
      <c r="BP7" s="168"/>
      <c r="BQ7" s="168"/>
      <c r="BR7" s="168"/>
      <c r="BS7" s="168"/>
      <c r="BT7" s="168"/>
      <c r="BU7" s="168"/>
      <c r="BV7" s="168"/>
      <c r="BW7" s="168"/>
      <c r="BX7" s="168"/>
      <c r="BY7" s="168"/>
      <c r="BZ7" s="168"/>
      <c r="CA7" s="168"/>
      <c r="CC7" s="168" t="s">
        <v>7</v>
      </c>
      <c r="CD7" s="168"/>
      <c r="CE7" s="168"/>
      <c r="CF7" s="168"/>
      <c r="CG7" s="168"/>
      <c r="CH7" s="168"/>
      <c r="CI7" s="168"/>
      <c r="CJ7" s="168"/>
      <c r="CK7" s="168"/>
      <c r="CL7" s="168"/>
      <c r="CM7" s="168"/>
      <c r="CN7" s="168"/>
      <c r="CO7" s="168"/>
      <c r="CP7" s="168"/>
      <c r="CQ7" s="168"/>
      <c r="CR7" s="168"/>
      <c r="CS7" s="168"/>
      <c r="CT7" s="168"/>
      <c r="CU7" s="168"/>
      <c r="CV7" s="168"/>
      <c r="CW7" s="168"/>
      <c r="CX7" s="168"/>
      <c r="CY7" s="168"/>
      <c r="CZ7" s="168"/>
      <c r="DA7" s="168"/>
    </row>
    <row r="8" spans="1:105" ht="33.75" customHeight="1" x14ac:dyDescent="0.25">
      <c r="A8" s="32"/>
      <c r="B8" s="161"/>
      <c r="C8" s="1"/>
      <c r="D8" s="166" t="s">
        <v>8</v>
      </c>
      <c r="E8" s="166"/>
      <c r="F8" s="166"/>
      <c r="G8" s="166"/>
      <c r="H8" s="166"/>
      <c r="I8" s="166"/>
      <c r="J8" s="166"/>
      <c r="K8" s="166"/>
      <c r="L8" s="166"/>
      <c r="M8" s="166"/>
      <c r="N8" s="166"/>
      <c r="O8" s="167"/>
      <c r="P8" s="38" t="s">
        <v>9</v>
      </c>
      <c r="Q8" s="169" t="s">
        <v>10</v>
      </c>
      <c r="R8" s="170"/>
      <c r="S8" s="170"/>
      <c r="T8" s="171"/>
      <c r="U8" s="165" t="s">
        <v>72</v>
      </c>
      <c r="V8" s="166"/>
      <c r="W8" s="166"/>
      <c r="X8" s="166"/>
      <c r="Y8" s="166"/>
      <c r="Z8" s="166"/>
      <c r="AA8" s="163" t="s">
        <v>12</v>
      </c>
      <c r="AB8" s="172" t="s">
        <v>101</v>
      </c>
      <c r="AC8" s="25"/>
      <c r="AD8" s="166" t="s">
        <v>8</v>
      </c>
      <c r="AE8" s="166"/>
      <c r="AF8" s="166"/>
      <c r="AG8" s="166"/>
      <c r="AH8" s="166"/>
      <c r="AI8" s="167"/>
      <c r="AJ8" s="165" t="s">
        <v>9</v>
      </c>
      <c r="AK8" s="166"/>
      <c r="AL8" s="166"/>
      <c r="AM8" s="166"/>
      <c r="AN8" s="166"/>
      <c r="AO8" s="167"/>
      <c r="AP8" s="169" t="s">
        <v>10</v>
      </c>
      <c r="AQ8" s="170"/>
      <c r="AR8" s="170"/>
      <c r="AS8" s="170"/>
      <c r="AT8" s="170"/>
      <c r="AU8" s="171"/>
      <c r="AV8" s="169" t="s">
        <v>72</v>
      </c>
      <c r="AW8" s="170"/>
      <c r="AX8" s="170"/>
      <c r="AY8" s="170"/>
      <c r="AZ8" s="170"/>
      <c r="BA8" s="171"/>
      <c r="BB8" s="163" t="s">
        <v>12</v>
      </c>
      <c r="BC8" s="172" t="s">
        <v>101</v>
      </c>
      <c r="BD8" s="25"/>
      <c r="BE8" s="166" t="s">
        <v>8</v>
      </c>
      <c r="BF8" s="166"/>
      <c r="BG8" s="166"/>
      <c r="BH8" s="166"/>
      <c r="BI8" s="166"/>
      <c r="BJ8" s="167"/>
      <c r="BK8" s="165" t="s">
        <v>9</v>
      </c>
      <c r="BL8" s="166"/>
      <c r="BM8" s="167"/>
      <c r="BN8" s="169" t="s">
        <v>10</v>
      </c>
      <c r="BO8" s="170"/>
      <c r="BP8" s="170"/>
      <c r="BQ8" s="170"/>
      <c r="BR8" s="170"/>
      <c r="BS8" s="171"/>
      <c r="BT8" s="169" t="s">
        <v>72</v>
      </c>
      <c r="BU8" s="170"/>
      <c r="BV8" s="170"/>
      <c r="BW8" s="170"/>
      <c r="BX8" s="170"/>
      <c r="BY8" s="171"/>
      <c r="BZ8" s="163" t="s">
        <v>12</v>
      </c>
      <c r="CA8" s="172" t="s">
        <v>101</v>
      </c>
      <c r="CB8" s="25"/>
      <c r="CC8" s="26" t="s">
        <v>8</v>
      </c>
      <c r="CD8" s="31" t="s">
        <v>9</v>
      </c>
      <c r="CE8" s="169" t="s">
        <v>10</v>
      </c>
      <c r="CF8" s="170"/>
      <c r="CG8" s="171"/>
      <c r="CH8" s="169" t="s">
        <v>72</v>
      </c>
      <c r="CI8" s="170"/>
      <c r="CJ8" s="170"/>
      <c r="CK8" s="170"/>
      <c r="CL8" s="170"/>
      <c r="CM8" s="170"/>
      <c r="CN8" s="170"/>
      <c r="CO8" s="170"/>
      <c r="CP8" s="170"/>
      <c r="CQ8" s="170"/>
      <c r="CR8" s="170"/>
      <c r="CS8" s="170"/>
      <c r="CT8" s="170"/>
      <c r="CU8" s="170"/>
      <c r="CV8" s="170"/>
      <c r="CW8" s="170"/>
      <c r="CX8" s="170"/>
      <c r="CY8" s="171"/>
      <c r="CZ8" s="163" t="s">
        <v>12</v>
      </c>
      <c r="DA8" s="172" t="s">
        <v>101</v>
      </c>
    </row>
    <row r="9" spans="1:105" ht="18.600000000000001" customHeight="1" x14ac:dyDescent="0.25">
      <c r="A9" s="32"/>
      <c r="B9" s="161"/>
      <c r="C9" s="1"/>
      <c r="D9" s="30">
        <v>2000</v>
      </c>
      <c r="E9" s="30">
        <v>2001</v>
      </c>
      <c r="F9" s="30">
        <v>2002</v>
      </c>
      <c r="G9" s="30">
        <v>2003</v>
      </c>
      <c r="H9" s="30">
        <v>2004</v>
      </c>
      <c r="I9" s="30">
        <v>2005</v>
      </c>
      <c r="J9" s="30">
        <v>2006</v>
      </c>
      <c r="K9" s="30">
        <v>2007</v>
      </c>
      <c r="L9" s="30">
        <v>2008</v>
      </c>
      <c r="M9" s="30">
        <v>2009</v>
      </c>
      <c r="N9" s="30">
        <v>2010</v>
      </c>
      <c r="O9" s="117" t="s">
        <v>16</v>
      </c>
      <c r="P9" s="24" t="s">
        <v>16</v>
      </c>
      <c r="Q9" s="23">
        <v>2008</v>
      </c>
      <c r="R9" s="30">
        <v>2009</v>
      </c>
      <c r="S9" s="30">
        <v>2010</v>
      </c>
      <c r="T9" s="117" t="s">
        <v>16</v>
      </c>
      <c r="U9" s="23">
        <v>2006</v>
      </c>
      <c r="V9" s="30">
        <v>2007</v>
      </c>
      <c r="W9" s="30">
        <v>2008</v>
      </c>
      <c r="X9" s="30">
        <v>2009</v>
      </c>
      <c r="Y9" s="30">
        <v>2010</v>
      </c>
      <c r="Z9" s="116" t="s">
        <v>16</v>
      </c>
      <c r="AA9" s="164"/>
      <c r="AB9" s="173"/>
      <c r="AC9" s="22"/>
      <c r="AD9" s="30">
        <v>2011</v>
      </c>
      <c r="AE9" s="30">
        <v>2012</v>
      </c>
      <c r="AF9" s="30">
        <v>2013</v>
      </c>
      <c r="AG9" s="30">
        <v>2014</v>
      </c>
      <c r="AH9" s="30">
        <v>2015</v>
      </c>
      <c r="AI9" s="117" t="s">
        <v>16</v>
      </c>
      <c r="AJ9" s="23">
        <v>2011</v>
      </c>
      <c r="AK9" s="30">
        <v>2012</v>
      </c>
      <c r="AL9" s="30">
        <v>2013</v>
      </c>
      <c r="AM9" s="30">
        <v>2014</v>
      </c>
      <c r="AN9" s="30">
        <v>2015</v>
      </c>
      <c r="AO9" s="117" t="s">
        <v>16</v>
      </c>
      <c r="AP9" s="21">
        <v>2011</v>
      </c>
      <c r="AQ9" s="20">
        <v>2012</v>
      </c>
      <c r="AR9" s="20">
        <v>2013</v>
      </c>
      <c r="AS9" s="20">
        <v>2014</v>
      </c>
      <c r="AT9" s="20">
        <v>2015</v>
      </c>
      <c r="AU9" s="117" t="s">
        <v>16</v>
      </c>
      <c r="AV9" s="21">
        <v>2011</v>
      </c>
      <c r="AW9" s="20">
        <v>2012</v>
      </c>
      <c r="AX9" s="20">
        <v>2013</v>
      </c>
      <c r="AY9" s="20">
        <v>2014</v>
      </c>
      <c r="AZ9" s="20">
        <v>2015</v>
      </c>
      <c r="BA9" s="117" t="s">
        <v>16</v>
      </c>
      <c r="BB9" s="164"/>
      <c r="BC9" s="173"/>
      <c r="BD9" s="22"/>
      <c r="BE9" s="30">
        <v>2016</v>
      </c>
      <c r="BF9" s="30">
        <v>2017</v>
      </c>
      <c r="BG9" s="30">
        <v>2018</v>
      </c>
      <c r="BH9" s="30">
        <v>2019</v>
      </c>
      <c r="BI9" s="30">
        <v>2020</v>
      </c>
      <c r="BJ9" s="117" t="s">
        <v>16</v>
      </c>
      <c r="BK9" s="23">
        <v>2016</v>
      </c>
      <c r="BL9" s="30">
        <v>2017</v>
      </c>
      <c r="BM9" s="117" t="s">
        <v>16</v>
      </c>
      <c r="BN9" s="23">
        <v>2016</v>
      </c>
      <c r="BO9" s="30">
        <v>2017</v>
      </c>
      <c r="BP9" s="30">
        <v>2018</v>
      </c>
      <c r="BQ9" s="30">
        <v>2019</v>
      </c>
      <c r="BR9" s="30">
        <v>2020</v>
      </c>
      <c r="BS9" s="117" t="s">
        <v>16</v>
      </c>
      <c r="BT9" s="23">
        <v>2016</v>
      </c>
      <c r="BU9" s="30">
        <v>2017</v>
      </c>
      <c r="BV9" s="30">
        <v>2018</v>
      </c>
      <c r="BW9" s="30">
        <v>2019</v>
      </c>
      <c r="BX9" s="30">
        <v>2020</v>
      </c>
      <c r="BY9" s="117" t="s">
        <v>16</v>
      </c>
      <c r="BZ9" s="164"/>
      <c r="CA9" s="173"/>
      <c r="CB9" s="22"/>
      <c r="CC9" s="117" t="s">
        <v>16</v>
      </c>
      <c r="CD9" s="24" t="s">
        <v>16</v>
      </c>
      <c r="CE9" s="23">
        <v>2021</v>
      </c>
      <c r="CF9" s="30">
        <v>2022</v>
      </c>
      <c r="CG9" s="117" t="s">
        <v>16</v>
      </c>
      <c r="CH9" s="23">
        <v>2021</v>
      </c>
      <c r="CI9" s="30">
        <v>2022</v>
      </c>
      <c r="CJ9" s="30">
        <v>2023</v>
      </c>
      <c r="CK9" s="30">
        <v>2024</v>
      </c>
      <c r="CL9" s="30">
        <v>2025</v>
      </c>
      <c r="CM9" s="30">
        <v>2026</v>
      </c>
      <c r="CN9" s="30">
        <v>2027</v>
      </c>
      <c r="CO9" s="30">
        <v>2028</v>
      </c>
      <c r="CP9" s="30">
        <v>2029</v>
      </c>
      <c r="CQ9" s="30">
        <v>2030</v>
      </c>
      <c r="CR9" s="30">
        <v>2031</v>
      </c>
      <c r="CS9" s="30">
        <v>2032</v>
      </c>
      <c r="CT9" s="30">
        <v>2033</v>
      </c>
      <c r="CU9" s="30">
        <v>2034</v>
      </c>
      <c r="CV9" s="30">
        <v>2035</v>
      </c>
      <c r="CW9" s="30">
        <v>2036</v>
      </c>
      <c r="CX9" s="30">
        <v>2037</v>
      </c>
      <c r="CY9" s="117" t="s">
        <v>16</v>
      </c>
      <c r="CZ9" s="164"/>
      <c r="DA9" s="173"/>
    </row>
    <row r="10" spans="1:105" ht="31.5" customHeight="1" x14ac:dyDescent="0.25">
      <c r="A10" s="32"/>
      <c r="B10" s="14" t="s">
        <v>18</v>
      </c>
      <c r="C10" s="1"/>
      <c r="D10" s="39"/>
      <c r="E10" s="39"/>
      <c r="F10" s="39"/>
      <c r="G10" s="39"/>
      <c r="H10" s="39"/>
      <c r="I10" s="39"/>
      <c r="J10" s="39"/>
      <c r="K10" s="39"/>
      <c r="L10" s="39"/>
      <c r="M10" s="39"/>
      <c r="N10" s="39"/>
      <c r="O10" s="34"/>
      <c r="P10" s="34"/>
      <c r="Q10" s="39"/>
      <c r="R10" s="39"/>
      <c r="S10" s="39"/>
      <c r="T10" s="34"/>
      <c r="U10" s="39"/>
      <c r="V10" s="39"/>
      <c r="W10" s="39"/>
      <c r="X10" s="39"/>
      <c r="Y10" s="39"/>
      <c r="Z10" s="34"/>
      <c r="AA10" s="34"/>
      <c r="AB10" s="66"/>
      <c r="AC10" s="35"/>
      <c r="AD10" s="39"/>
      <c r="AE10" s="39"/>
      <c r="AF10" s="39"/>
      <c r="AG10" s="39"/>
      <c r="AH10" s="39"/>
      <c r="AI10" s="34"/>
      <c r="AJ10" s="39"/>
      <c r="AK10" s="39"/>
      <c r="AL10" s="39"/>
      <c r="AM10" s="39"/>
      <c r="AN10" s="39"/>
      <c r="AO10" s="34"/>
      <c r="AP10" s="39"/>
      <c r="AQ10" s="39"/>
      <c r="AR10" s="39"/>
      <c r="AS10" s="39"/>
      <c r="AT10" s="39"/>
      <c r="AU10" s="34"/>
      <c r="AV10" s="39"/>
      <c r="AW10" s="39"/>
      <c r="AX10" s="39"/>
      <c r="AY10" s="39"/>
      <c r="AZ10" s="39"/>
      <c r="BA10" s="34"/>
      <c r="BB10" s="34"/>
      <c r="BC10" s="66"/>
      <c r="BD10" s="35"/>
      <c r="BE10" s="39"/>
      <c r="BF10" s="39"/>
      <c r="BG10" s="39"/>
      <c r="BH10" s="39"/>
      <c r="BI10" s="39"/>
      <c r="BJ10" s="34"/>
      <c r="BK10" s="39"/>
      <c r="BL10" s="39"/>
      <c r="BM10" s="34"/>
      <c r="BN10" s="39"/>
      <c r="BO10" s="39"/>
      <c r="BP10" s="39"/>
      <c r="BQ10" s="39"/>
      <c r="BR10" s="39"/>
      <c r="BS10" s="34"/>
      <c r="BT10" s="39"/>
      <c r="BU10" s="39"/>
      <c r="BV10" s="39"/>
      <c r="BW10" s="39"/>
      <c r="BX10" s="39"/>
      <c r="BY10" s="34"/>
      <c r="BZ10" s="34"/>
      <c r="CA10" s="66"/>
      <c r="CB10" s="35"/>
      <c r="CC10" s="34"/>
      <c r="CD10" s="34"/>
      <c r="CE10" s="39"/>
      <c r="CF10" s="39"/>
      <c r="CG10" s="34"/>
      <c r="CH10" s="39"/>
      <c r="CI10" s="39"/>
      <c r="CJ10" s="39"/>
      <c r="CK10" s="39"/>
      <c r="CL10" s="39"/>
      <c r="CM10" s="39"/>
      <c r="CN10" s="39"/>
      <c r="CO10" s="39"/>
      <c r="CP10" s="39"/>
      <c r="CQ10" s="39"/>
      <c r="CR10" s="39"/>
      <c r="CS10" s="39"/>
      <c r="CT10" s="39"/>
      <c r="CU10" s="39"/>
      <c r="CV10" s="39"/>
      <c r="CW10" s="39"/>
      <c r="CX10" s="39"/>
      <c r="CY10" s="34"/>
      <c r="CZ10" s="34"/>
      <c r="DA10" s="66"/>
    </row>
    <row r="11" spans="1:105" ht="15.75" customHeight="1" x14ac:dyDescent="0.25">
      <c r="A11" s="32"/>
      <c r="B11" s="15" t="s">
        <v>35</v>
      </c>
      <c r="C11" s="1"/>
      <c r="D11" s="41"/>
      <c r="E11" s="41"/>
      <c r="F11" s="41"/>
      <c r="G11" s="41"/>
      <c r="H11" s="41"/>
      <c r="I11" s="41"/>
      <c r="J11" s="41"/>
      <c r="K11" s="41"/>
      <c r="L11" s="41"/>
      <c r="M11" s="41"/>
      <c r="N11" s="41"/>
      <c r="O11" s="36">
        <f>SUM(D11:N11)</f>
        <v>0</v>
      </c>
      <c r="P11" s="36"/>
      <c r="Q11" s="41"/>
      <c r="R11" s="41"/>
      <c r="S11" s="41"/>
      <c r="T11" s="36">
        <f>SUM(Q11:S11)</f>
        <v>0</v>
      </c>
      <c r="U11" s="41"/>
      <c r="V11" s="41"/>
      <c r="W11" s="41"/>
      <c r="X11" s="41"/>
      <c r="Y11" s="41"/>
      <c r="Z11" s="36">
        <f>SUM(U11:Y11)</f>
        <v>0</v>
      </c>
      <c r="AA11" s="36">
        <f>SUM(O11,P11,T11,Z11)</f>
        <v>0</v>
      </c>
      <c r="AB11" s="67" t="str">
        <f>IF(AA11=0,"",AA11/$AA$20)</f>
        <v/>
      </c>
      <c r="AC11" s="33"/>
      <c r="AD11" s="41"/>
      <c r="AE11" s="41"/>
      <c r="AF11" s="41"/>
      <c r="AG11" s="41">
        <v>30.742000000000001</v>
      </c>
      <c r="AH11" s="41">
        <v>24.263000000000002</v>
      </c>
      <c r="AI11" s="36">
        <f>SUM(AD11:AH11)</f>
        <v>55.005000000000003</v>
      </c>
      <c r="AJ11" s="41"/>
      <c r="AK11" s="41"/>
      <c r="AL11" s="41"/>
      <c r="AM11" s="41"/>
      <c r="AN11" s="41"/>
      <c r="AO11" s="36">
        <f>SUM(AJ11:AN11)</f>
        <v>0</v>
      </c>
      <c r="AP11" s="41"/>
      <c r="AQ11" s="41"/>
      <c r="AR11" s="41"/>
      <c r="AS11" s="41"/>
      <c r="AT11" s="41"/>
      <c r="AU11" s="36">
        <f>SUM(AP11:AT11)</f>
        <v>0</v>
      </c>
      <c r="AV11" s="41"/>
      <c r="AW11" s="41"/>
      <c r="AX11" s="41"/>
      <c r="AY11" s="41"/>
      <c r="AZ11" s="41"/>
      <c r="BA11" s="36">
        <f>SUM(AV11:AZ11)</f>
        <v>0</v>
      </c>
      <c r="BB11" s="36">
        <f>SUM(AI11,AO11,AU11,BA11)</f>
        <v>55.005000000000003</v>
      </c>
      <c r="BC11" s="67">
        <f>IF(BB11=0,"",BB11/$BB$20)</f>
        <v>0.3338954407383396</v>
      </c>
      <c r="BD11" s="33"/>
      <c r="BE11" s="41">
        <v>22.976890000000001</v>
      </c>
      <c r="BF11" s="41">
        <v>22.191076850000002</v>
      </c>
      <c r="BG11" s="41">
        <v>24.479173379999999</v>
      </c>
      <c r="BH11" s="41">
        <v>22.397200000000002</v>
      </c>
      <c r="BI11" s="41"/>
      <c r="BJ11" s="36">
        <f>SUM(BE11:BI11)</f>
        <v>92.044340229999989</v>
      </c>
      <c r="BK11" s="41"/>
      <c r="BL11" s="41"/>
      <c r="BM11" s="36">
        <f>SUM(BK11:BL11)</f>
        <v>0</v>
      </c>
      <c r="BN11" s="41">
        <v>0</v>
      </c>
      <c r="BO11" s="41">
        <v>0</v>
      </c>
      <c r="BP11" s="41">
        <v>0</v>
      </c>
      <c r="BQ11" s="41">
        <v>0</v>
      </c>
      <c r="BR11" s="41">
        <v>0</v>
      </c>
      <c r="BS11" s="36">
        <f>SUM(BN11:BR11)</f>
        <v>0</v>
      </c>
      <c r="BT11" s="41"/>
      <c r="BU11" s="41"/>
      <c r="BV11" s="41"/>
      <c r="BW11" s="41"/>
      <c r="BX11" s="41"/>
      <c r="BY11" s="36">
        <f>SUM(BT11:BX11)</f>
        <v>0</v>
      </c>
      <c r="BZ11" s="36">
        <f>SUM(BJ11,BM11,BS11,BY11)</f>
        <v>92.044340229999989</v>
      </c>
      <c r="CA11" s="67">
        <f>IF(BZ11=0,"",BZ11/$BZ$20)</f>
        <v>0.34922289674806917</v>
      </c>
      <c r="CB11" s="33"/>
      <c r="CC11" s="36"/>
      <c r="CD11" s="36"/>
      <c r="CE11" s="41"/>
      <c r="CF11" s="41"/>
      <c r="CG11" s="36">
        <f>SUM(CE11:CF11)</f>
        <v>0</v>
      </c>
      <c r="CH11" s="41">
        <v>0</v>
      </c>
      <c r="CI11" s="41">
        <v>0</v>
      </c>
      <c r="CJ11" s="41">
        <v>0</v>
      </c>
      <c r="CK11" s="41">
        <v>0</v>
      </c>
      <c r="CL11" s="41">
        <v>0</v>
      </c>
      <c r="CM11" s="41">
        <v>0</v>
      </c>
      <c r="CN11" s="41">
        <v>0</v>
      </c>
      <c r="CO11" s="41">
        <v>0</v>
      </c>
      <c r="CP11" s="41">
        <v>0</v>
      </c>
      <c r="CQ11" s="41">
        <v>0</v>
      </c>
      <c r="CR11" s="41"/>
      <c r="CS11" s="41"/>
      <c r="CT11" s="41"/>
      <c r="CU11" s="41"/>
      <c r="CV11" s="41"/>
      <c r="CW11" s="41"/>
      <c r="CX11" s="41"/>
      <c r="CY11" s="36">
        <f>SUM(CH11:CX11)</f>
        <v>0</v>
      </c>
      <c r="CZ11" s="36">
        <f>SUM(CC11,CD11,CG11,CY11)</f>
        <v>0</v>
      </c>
      <c r="DA11" s="67" t="str">
        <f>IF(CZ11=0,"",CZ11/$CZ$20)</f>
        <v/>
      </c>
    </row>
    <row r="12" spans="1:105" ht="15.75" customHeight="1" x14ac:dyDescent="0.25">
      <c r="A12" s="32"/>
      <c r="B12" s="15" t="s">
        <v>44</v>
      </c>
      <c r="C12" s="1"/>
      <c r="D12" s="41"/>
      <c r="E12" s="41"/>
      <c r="F12" s="41"/>
      <c r="G12" s="41"/>
      <c r="H12" s="41"/>
      <c r="I12" s="41"/>
      <c r="J12" s="41"/>
      <c r="K12" s="41"/>
      <c r="L12" s="41"/>
      <c r="M12" s="41"/>
      <c r="N12" s="41"/>
      <c r="O12" s="36">
        <f>SUM(D12:N12)</f>
        <v>0</v>
      </c>
      <c r="P12" s="36"/>
      <c r="Q12" s="41"/>
      <c r="R12" s="41"/>
      <c r="S12" s="41"/>
      <c r="T12" s="36">
        <f>SUM(Q12:S12)</f>
        <v>0</v>
      </c>
      <c r="U12" s="41"/>
      <c r="V12" s="41"/>
      <c r="W12" s="41"/>
      <c r="X12" s="41"/>
      <c r="Y12" s="41"/>
      <c r="Z12" s="36">
        <f>SUM(U12:Y12)</f>
        <v>0</v>
      </c>
      <c r="AA12" s="36">
        <f>SUM(O12,P12,T12,Z12)</f>
        <v>0</v>
      </c>
      <c r="AB12" s="67" t="str">
        <f>IF(AA12=0,"",AA12/$AA$20)</f>
        <v/>
      </c>
      <c r="AC12" s="33"/>
      <c r="AD12" s="41"/>
      <c r="AE12" s="41"/>
      <c r="AF12" s="41"/>
      <c r="AG12" s="41"/>
      <c r="AH12" s="41">
        <v>4.7321999999999997</v>
      </c>
      <c r="AI12" s="36">
        <f>SUM(AD12:AH12)</f>
        <v>4.7321999999999997</v>
      </c>
      <c r="AJ12" s="41"/>
      <c r="AK12" s="41"/>
      <c r="AL12" s="41"/>
      <c r="AM12" s="41"/>
      <c r="AN12" s="41"/>
      <c r="AO12" s="36">
        <f>SUM(AJ12:AN12)</f>
        <v>0</v>
      </c>
      <c r="AP12" s="41"/>
      <c r="AQ12" s="41"/>
      <c r="AR12" s="41"/>
      <c r="AS12" s="41"/>
      <c r="AT12" s="41"/>
      <c r="AU12" s="36">
        <f>SUM(AP12:AT12)</f>
        <v>0</v>
      </c>
      <c r="AV12" s="41"/>
      <c r="AW12" s="41"/>
      <c r="AX12" s="41"/>
      <c r="AY12" s="41"/>
      <c r="AZ12" s="41"/>
      <c r="BA12" s="36">
        <f>SUM(AV12:AZ12)</f>
        <v>0</v>
      </c>
      <c r="BB12" s="36">
        <f>SUM(AI12,AO12,AU12,BA12)</f>
        <v>4.7321999999999997</v>
      </c>
      <c r="BC12" s="67">
        <f>IF(BB12=0,"",BB12/$BB$20)</f>
        <v>2.8725752289100456E-2</v>
      </c>
      <c r="BD12" s="33"/>
      <c r="BE12" s="41">
        <v>18.600539999999999</v>
      </c>
      <c r="BF12" s="41">
        <v>11.45331</v>
      </c>
      <c r="BG12" s="41">
        <v>5.2708399999999997</v>
      </c>
      <c r="BH12" s="41"/>
      <c r="BI12" s="41"/>
      <c r="BJ12" s="36">
        <f>SUM(BE12:BI12)</f>
        <v>35.324689999999997</v>
      </c>
      <c r="BK12" s="41"/>
      <c r="BL12" s="41"/>
      <c r="BM12" s="36">
        <f>SUM(BK12:BL12)</f>
        <v>0</v>
      </c>
      <c r="BN12" s="41"/>
      <c r="BO12" s="41"/>
      <c r="BP12" s="41"/>
      <c r="BQ12" s="41">
        <v>0</v>
      </c>
      <c r="BR12" s="41">
        <v>0</v>
      </c>
      <c r="BS12" s="36">
        <f>SUM(BN12:BR12)</f>
        <v>0</v>
      </c>
      <c r="BT12" s="41"/>
      <c r="BU12" s="41"/>
      <c r="BV12" s="41"/>
      <c r="BW12" s="41"/>
      <c r="BX12" s="41"/>
      <c r="BY12" s="36">
        <f>SUM(BT12:BX12)</f>
        <v>0</v>
      </c>
      <c r="BZ12" s="36">
        <f>SUM(BJ12,BM12,BS12,BY12)</f>
        <v>35.324689999999997</v>
      </c>
      <c r="CA12" s="67">
        <f>IF(BZ12=0,"",BZ12/$BZ$20)</f>
        <v>0.13402443363385441</v>
      </c>
      <c r="CB12" s="33"/>
      <c r="CC12" s="36"/>
      <c r="CD12" s="36"/>
      <c r="CE12" s="41"/>
      <c r="CF12" s="41"/>
      <c r="CG12" s="36">
        <f>SUM(CE12:CF12)</f>
        <v>0</v>
      </c>
      <c r="CH12" s="41"/>
      <c r="CI12" s="41"/>
      <c r="CJ12" s="41"/>
      <c r="CK12" s="41"/>
      <c r="CL12" s="41"/>
      <c r="CM12" s="41"/>
      <c r="CN12" s="41"/>
      <c r="CO12" s="41"/>
      <c r="CP12" s="41"/>
      <c r="CQ12" s="41">
        <v>0</v>
      </c>
      <c r="CR12" s="41"/>
      <c r="CS12" s="41"/>
      <c r="CT12" s="41"/>
      <c r="CU12" s="41"/>
      <c r="CV12" s="41"/>
      <c r="CW12" s="41"/>
      <c r="CX12" s="41"/>
      <c r="CY12" s="36">
        <f>SUM(CH12:CX12)</f>
        <v>0</v>
      </c>
      <c r="CZ12" s="36">
        <f>SUM(CC12,CD12,CG12,CY12)</f>
        <v>0</v>
      </c>
      <c r="DA12" s="67" t="str">
        <f>IF(CZ12=0,"",CZ12/$CZ$20)</f>
        <v/>
      </c>
    </row>
    <row r="13" spans="1:105" ht="30" x14ac:dyDescent="0.25">
      <c r="A13" s="32"/>
      <c r="B13" s="61" t="s">
        <v>46</v>
      </c>
      <c r="C13" s="1"/>
      <c r="D13" s="53">
        <f t="shared" ref="D13:AA13" si="0">SUM(D11:D12)</f>
        <v>0</v>
      </c>
      <c r="E13" s="53">
        <f t="shared" si="0"/>
        <v>0</v>
      </c>
      <c r="F13" s="53">
        <f t="shared" si="0"/>
        <v>0</v>
      </c>
      <c r="G13" s="53">
        <f t="shared" si="0"/>
        <v>0</v>
      </c>
      <c r="H13" s="53">
        <f t="shared" si="0"/>
        <v>0</v>
      </c>
      <c r="I13" s="53">
        <f t="shared" si="0"/>
        <v>0</v>
      </c>
      <c r="J13" s="53">
        <f t="shared" si="0"/>
        <v>0</v>
      </c>
      <c r="K13" s="53">
        <f t="shared" si="0"/>
        <v>0</v>
      </c>
      <c r="L13" s="53">
        <f t="shared" si="0"/>
        <v>0</v>
      </c>
      <c r="M13" s="53">
        <f t="shared" si="0"/>
        <v>0</v>
      </c>
      <c r="N13" s="53">
        <f t="shared" si="0"/>
        <v>0</v>
      </c>
      <c r="O13" s="54">
        <f t="shared" si="0"/>
        <v>0</v>
      </c>
      <c r="P13" s="54">
        <f t="shared" si="0"/>
        <v>0</v>
      </c>
      <c r="Q13" s="53">
        <f t="shared" si="0"/>
        <v>0</v>
      </c>
      <c r="R13" s="53">
        <f t="shared" si="0"/>
        <v>0</v>
      </c>
      <c r="S13" s="53">
        <f t="shared" si="0"/>
        <v>0</v>
      </c>
      <c r="T13" s="54">
        <f t="shared" si="0"/>
        <v>0</v>
      </c>
      <c r="U13" s="53">
        <f t="shared" si="0"/>
        <v>0</v>
      </c>
      <c r="V13" s="53">
        <f t="shared" si="0"/>
        <v>0</v>
      </c>
      <c r="W13" s="53">
        <f t="shared" si="0"/>
        <v>0</v>
      </c>
      <c r="X13" s="53">
        <f t="shared" si="0"/>
        <v>0</v>
      </c>
      <c r="Y13" s="53">
        <f t="shared" si="0"/>
        <v>0</v>
      </c>
      <c r="Z13" s="54">
        <f t="shared" si="0"/>
        <v>0</v>
      </c>
      <c r="AA13" s="78">
        <f t="shared" si="0"/>
        <v>0</v>
      </c>
      <c r="AB13" s="79" t="str">
        <f>IF(AA13=0,"",AA13/$AA$20)</f>
        <v/>
      </c>
      <c r="AC13" s="35"/>
      <c r="AD13" s="53">
        <f t="shared" ref="AD13:BB13" si="1">SUM(AD11:AD12)</f>
        <v>0</v>
      </c>
      <c r="AE13" s="53">
        <f t="shared" si="1"/>
        <v>0</v>
      </c>
      <c r="AF13" s="53">
        <f t="shared" si="1"/>
        <v>0</v>
      </c>
      <c r="AG13" s="53">
        <f t="shared" si="1"/>
        <v>30.742000000000001</v>
      </c>
      <c r="AH13" s="53">
        <f t="shared" si="1"/>
        <v>28.995200000000001</v>
      </c>
      <c r="AI13" s="54">
        <f t="shared" si="1"/>
        <v>59.737200000000001</v>
      </c>
      <c r="AJ13" s="53">
        <f t="shared" si="1"/>
        <v>0</v>
      </c>
      <c r="AK13" s="53">
        <f t="shared" si="1"/>
        <v>0</v>
      </c>
      <c r="AL13" s="53">
        <f t="shared" si="1"/>
        <v>0</v>
      </c>
      <c r="AM13" s="53">
        <f t="shared" si="1"/>
        <v>0</v>
      </c>
      <c r="AN13" s="53">
        <f t="shared" si="1"/>
        <v>0</v>
      </c>
      <c r="AO13" s="54">
        <f t="shared" si="1"/>
        <v>0</v>
      </c>
      <c r="AP13" s="53">
        <f t="shared" si="1"/>
        <v>0</v>
      </c>
      <c r="AQ13" s="53">
        <f t="shared" si="1"/>
        <v>0</v>
      </c>
      <c r="AR13" s="53">
        <f t="shared" si="1"/>
        <v>0</v>
      </c>
      <c r="AS13" s="53">
        <f t="shared" si="1"/>
        <v>0</v>
      </c>
      <c r="AT13" s="53">
        <f t="shared" si="1"/>
        <v>0</v>
      </c>
      <c r="AU13" s="54">
        <f t="shared" si="1"/>
        <v>0</v>
      </c>
      <c r="AV13" s="53">
        <f t="shared" si="1"/>
        <v>0</v>
      </c>
      <c r="AW13" s="53">
        <f t="shared" si="1"/>
        <v>0</v>
      </c>
      <c r="AX13" s="53">
        <f t="shared" si="1"/>
        <v>0</v>
      </c>
      <c r="AY13" s="53">
        <f t="shared" si="1"/>
        <v>0</v>
      </c>
      <c r="AZ13" s="53">
        <f t="shared" si="1"/>
        <v>0</v>
      </c>
      <c r="BA13" s="54">
        <f t="shared" si="1"/>
        <v>0</v>
      </c>
      <c r="BB13" s="78">
        <f t="shared" si="1"/>
        <v>59.737200000000001</v>
      </c>
      <c r="BC13" s="79">
        <f>IF(BB13=0,"",BB13/$BB$20)</f>
        <v>0.36262119302744006</v>
      </c>
      <c r="BD13" s="35"/>
      <c r="BE13" s="53">
        <f t="shared" ref="BE13:BZ13" si="2">SUM(BE11:BE12)</f>
        <v>41.57743</v>
      </c>
      <c r="BF13" s="53">
        <f t="shared" si="2"/>
        <v>33.644386850000004</v>
      </c>
      <c r="BG13" s="53">
        <f t="shared" si="2"/>
        <v>29.750013379999999</v>
      </c>
      <c r="BH13" s="53">
        <f t="shared" si="2"/>
        <v>22.397200000000002</v>
      </c>
      <c r="BI13" s="53">
        <f t="shared" si="2"/>
        <v>0</v>
      </c>
      <c r="BJ13" s="54">
        <f t="shared" si="2"/>
        <v>127.36903022999999</v>
      </c>
      <c r="BK13" s="53">
        <f t="shared" si="2"/>
        <v>0</v>
      </c>
      <c r="BL13" s="53">
        <f t="shared" si="2"/>
        <v>0</v>
      </c>
      <c r="BM13" s="54">
        <f t="shared" si="2"/>
        <v>0</v>
      </c>
      <c r="BN13" s="53">
        <f t="shared" si="2"/>
        <v>0</v>
      </c>
      <c r="BO13" s="53">
        <f t="shared" si="2"/>
        <v>0</v>
      </c>
      <c r="BP13" s="53">
        <f t="shared" si="2"/>
        <v>0</v>
      </c>
      <c r="BQ13" s="53">
        <f t="shared" si="2"/>
        <v>0</v>
      </c>
      <c r="BR13" s="53">
        <f t="shared" si="2"/>
        <v>0</v>
      </c>
      <c r="BS13" s="54">
        <f t="shared" si="2"/>
        <v>0</v>
      </c>
      <c r="BT13" s="53">
        <f t="shared" si="2"/>
        <v>0</v>
      </c>
      <c r="BU13" s="53">
        <f t="shared" si="2"/>
        <v>0</v>
      </c>
      <c r="BV13" s="53">
        <f t="shared" si="2"/>
        <v>0</v>
      </c>
      <c r="BW13" s="53">
        <f t="shared" si="2"/>
        <v>0</v>
      </c>
      <c r="BX13" s="53">
        <f t="shared" si="2"/>
        <v>0</v>
      </c>
      <c r="BY13" s="54">
        <f t="shared" si="2"/>
        <v>0</v>
      </c>
      <c r="BZ13" s="78">
        <f t="shared" si="2"/>
        <v>127.36903022999999</v>
      </c>
      <c r="CA13" s="79">
        <f>IF(BZ13=0,"",BZ13/$BZ$20)</f>
        <v>0.48324733038192358</v>
      </c>
      <c r="CB13" s="35"/>
      <c r="CC13" s="54">
        <f t="shared" ref="CC13:CZ13" si="3">SUM(CC11:CC12)</f>
        <v>0</v>
      </c>
      <c r="CD13" s="54">
        <f t="shared" si="3"/>
        <v>0</v>
      </c>
      <c r="CE13" s="53">
        <f t="shared" si="3"/>
        <v>0</v>
      </c>
      <c r="CF13" s="53">
        <f t="shared" si="3"/>
        <v>0</v>
      </c>
      <c r="CG13" s="54">
        <f t="shared" si="3"/>
        <v>0</v>
      </c>
      <c r="CH13" s="53">
        <f t="shared" si="3"/>
        <v>0</v>
      </c>
      <c r="CI13" s="53">
        <f t="shared" si="3"/>
        <v>0</v>
      </c>
      <c r="CJ13" s="53">
        <f t="shared" si="3"/>
        <v>0</v>
      </c>
      <c r="CK13" s="53">
        <f t="shared" si="3"/>
        <v>0</v>
      </c>
      <c r="CL13" s="53">
        <f t="shared" si="3"/>
        <v>0</v>
      </c>
      <c r="CM13" s="53">
        <f t="shared" si="3"/>
        <v>0</v>
      </c>
      <c r="CN13" s="53">
        <f t="shared" si="3"/>
        <v>0</v>
      </c>
      <c r="CO13" s="53">
        <f t="shared" si="3"/>
        <v>0</v>
      </c>
      <c r="CP13" s="53">
        <f t="shared" si="3"/>
        <v>0</v>
      </c>
      <c r="CQ13" s="53">
        <f t="shared" si="3"/>
        <v>0</v>
      </c>
      <c r="CR13" s="53">
        <f t="shared" si="3"/>
        <v>0</v>
      </c>
      <c r="CS13" s="53">
        <f t="shared" si="3"/>
        <v>0</v>
      </c>
      <c r="CT13" s="53">
        <f t="shared" si="3"/>
        <v>0</v>
      </c>
      <c r="CU13" s="53">
        <f t="shared" si="3"/>
        <v>0</v>
      </c>
      <c r="CV13" s="53">
        <f t="shared" si="3"/>
        <v>0</v>
      </c>
      <c r="CW13" s="53">
        <f t="shared" si="3"/>
        <v>0</v>
      </c>
      <c r="CX13" s="53">
        <f>SUM(CX11:CX12)</f>
        <v>0</v>
      </c>
      <c r="CY13" s="54">
        <f t="shared" si="3"/>
        <v>0</v>
      </c>
      <c r="CZ13" s="78">
        <f t="shared" si="3"/>
        <v>0</v>
      </c>
      <c r="DA13" s="79" t="str">
        <f>IF(CZ13=0,"",CZ13/$CZ$20)</f>
        <v/>
      </c>
    </row>
    <row r="14" spans="1:105" ht="11.25" customHeight="1" x14ac:dyDescent="0.25">
      <c r="A14" s="32"/>
    </row>
    <row r="15" spans="1:105" ht="31.5" customHeight="1" x14ac:dyDescent="0.25">
      <c r="A15" s="32"/>
      <c r="B15" s="14" t="s">
        <v>47</v>
      </c>
      <c r="C15" s="1"/>
      <c r="D15" s="39"/>
      <c r="E15" s="39"/>
      <c r="F15" s="39"/>
      <c r="G15" s="39"/>
      <c r="H15" s="39"/>
      <c r="I15" s="39"/>
      <c r="J15" s="39"/>
      <c r="K15" s="39"/>
      <c r="L15" s="39"/>
      <c r="M15" s="39"/>
      <c r="N15" s="39"/>
      <c r="O15" s="34"/>
      <c r="P15" s="34"/>
      <c r="Q15" s="39"/>
      <c r="R15" s="39"/>
      <c r="S15" s="39"/>
      <c r="T15" s="34"/>
      <c r="U15" s="39"/>
      <c r="V15" s="39"/>
      <c r="W15" s="39"/>
      <c r="X15" s="39"/>
      <c r="Y15" s="39"/>
      <c r="Z15" s="34"/>
      <c r="AA15" s="34"/>
      <c r="AB15" s="69"/>
      <c r="AC15" s="35"/>
      <c r="AD15" s="39"/>
      <c r="AE15" s="39"/>
      <c r="AF15" s="39"/>
      <c r="AG15" s="39"/>
      <c r="AH15" s="39"/>
      <c r="AI15" s="34"/>
      <c r="AJ15" s="39"/>
      <c r="AK15" s="39"/>
      <c r="AL15" s="39"/>
      <c r="AM15" s="39"/>
      <c r="AN15" s="39"/>
      <c r="AO15" s="34"/>
      <c r="AP15" s="39"/>
      <c r="AQ15" s="39"/>
      <c r="AR15" s="39"/>
      <c r="AS15" s="39"/>
      <c r="AT15" s="39"/>
      <c r="AU15" s="34"/>
      <c r="AV15" s="39"/>
      <c r="AW15" s="39"/>
      <c r="AX15" s="39"/>
      <c r="AY15" s="39"/>
      <c r="AZ15" s="39"/>
      <c r="BA15" s="34"/>
      <c r="BB15" s="34"/>
      <c r="BC15" s="69"/>
      <c r="BD15" s="35"/>
      <c r="BE15" s="39"/>
      <c r="BF15" s="39"/>
      <c r="BG15" s="39"/>
      <c r="BH15" s="39"/>
      <c r="BI15" s="39"/>
      <c r="BJ15" s="34"/>
      <c r="BK15" s="39"/>
      <c r="BL15" s="39"/>
      <c r="BM15" s="34"/>
      <c r="BN15" s="39"/>
      <c r="BO15" s="39"/>
      <c r="BP15" s="39"/>
      <c r="BQ15" s="39"/>
      <c r="BR15" s="39"/>
      <c r="BS15" s="34"/>
      <c r="BT15" s="39"/>
      <c r="BU15" s="39"/>
      <c r="BV15" s="39"/>
      <c r="BW15" s="39"/>
      <c r="BX15" s="39"/>
      <c r="BY15" s="34"/>
      <c r="BZ15" s="34"/>
      <c r="CA15" s="69"/>
      <c r="CB15" s="35"/>
      <c r="CC15" s="34"/>
      <c r="CD15" s="34"/>
      <c r="CE15" s="39"/>
      <c r="CF15" s="39"/>
      <c r="CG15" s="34"/>
      <c r="CH15" s="39"/>
      <c r="CI15" s="39"/>
      <c r="CJ15" s="39"/>
      <c r="CK15" s="39"/>
      <c r="CL15" s="39"/>
      <c r="CM15" s="39"/>
      <c r="CN15" s="39"/>
      <c r="CO15" s="39"/>
      <c r="CP15" s="39"/>
      <c r="CQ15" s="39"/>
      <c r="CR15" s="39"/>
      <c r="CS15" s="39"/>
      <c r="CT15" s="39"/>
      <c r="CU15" s="39"/>
      <c r="CV15" s="39"/>
      <c r="CW15" s="39"/>
      <c r="CX15" s="39"/>
      <c r="CY15" s="34"/>
      <c r="CZ15" s="34"/>
      <c r="DA15" s="69"/>
    </row>
    <row r="16" spans="1:105" ht="15.75" customHeight="1" x14ac:dyDescent="0.25">
      <c r="A16" s="42">
        <v>3</v>
      </c>
      <c r="B16" s="15" t="s">
        <v>49</v>
      </c>
      <c r="C16" s="1"/>
      <c r="D16" s="41"/>
      <c r="E16" s="41"/>
      <c r="F16" s="41"/>
      <c r="G16" s="41"/>
      <c r="H16" s="41"/>
      <c r="I16" s="41"/>
      <c r="J16" s="41"/>
      <c r="K16" s="41"/>
      <c r="L16" s="41"/>
      <c r="M16" s="41"/>
      <c r="N16" s="41"/>
      <c r="O16" s="36">
        <f>SUM(D16:N16)</f>
        <v>0</v>
      </c>
      <c r="P16" s="36"/>
      <c r="Q16" s="41"/>
      <c r="R16" s="41"/>
      <c r="S16" s="41"/>
      <c r="T16" s="36">
        <f>SUM(Q16:S16)</f>
        <v>0</v>
      </c>
      <c r="U16" s="41"/>
      <c r="V16" s="41"/>
      <c r="W16" s="41"/>
      <c r="X16" s="41"/>
      <c r="Y16" s="41"/>
      <c r="Z16" s="36">
        <f>SUM(U16:Y16)</f>
        <v>0</v>
      </c>
      <c r="AA16" s="36">
        <f>SUM(O16,P16,T16,Z16)</f>
        <v>0</v>
      </c>
      <c r="AB16" s="67" t="str">
        <f>IF(AA16=0,"",AA16/$AA$20)</f>
        <v/>
      </c>
      <c r="AC16" s="35"/>
      <c r="AD16" s="41"/>
      <c r="AE16" s="41"/>
      <c r="AF16" s="41"/>
      <c r="AG16" s="41"/>
      <c r="AH16" s="41">
        <v>105</v>
      </c>
      <c r="AI16" s="36">
        <f>SUM(AD16:AH16)</f>
        <v>105</v>
      </c>
      <c r="AJ16" s="41"/>
      <c r="AK16" s="41"/>
      <c r="AL16" s="41"/>
      <c r="AM16" s="41"/>
      <c r="AN16" s="41"/>
      <c r="AO16" s="36">
        <f>SUM(AJ16:AN16)</f>
        <v>0</v>
      </c>
      <c r="AP16" s="41"/>
      <c r="AQ16" s="41"/>
      <c r="AR16" s="41"/>
      <c r="AS16" s="41"/>
      <c r="AT16" s="41"/>
      <c r="AU16" s="36">
        <f>SUM(AP16:AT16)</f>
        <v>0</v>
      </c>
      <c r="AV16" s="41"/>
      <c r="AW16" s="41"/>
      <c r="AX16" s="41"/>
      <c r="AY16" s="41"/>
      <c r="AZ16" s="41"/>
      <c r="BA16" s="36">
        <f>SUM(AV16:AZ16)</f>
        <v>0</v>
      </c>
      <c r="BB16" s="36">
        <f>SUM(AI16,AO16,AU16,BA16)</f>
        <v>105</v>
      </c>
      <c r="BC16" s="67">
        <f>IF(BB16=0,"",BB16/$BB$20)</f>
        <v>0.63737880697255989</v>
      </c>
      <c r="BD16" s="35"/>
      <c r="BE16" s="41">
        <v>51.6</v>
      </c>
      <c r="BF16" s="41">
        <v>40</v>
      </c>
      <c r="BG16" s="41">
        <v>44.6</v>
      </c>
      <c r="BH16" s="41"/>
      <c r="BI16" s="41"/>
      <c r="BJ16" s="36">
        <f>SUM(BE16:BI16)</f>
        <v>136.19999999999999</v>
      </c>
      <c r="BK16" s="41"/>
      <c r="BL16" s="41"/>
      <c r="BM16" s="36">
        <f>SUM(BK16:BL16)</f>
        <v>0</v>
      </c>
      <c r="BN16" s="41">
        <v>0</v>
      </c>
      <c r="BO16" s="41">
        <v>0</v>
      </c>
      <c r="BP16" s="41">
        <v>0</v>
      </c>
      <c r="BQ16" s="41">
        <v>0</v>
      </c>
      <c r="BR16" s="41">
        <v>0</v>
      </c>
      <c r="BS16" s="36">
        <f>SUM(BN16:BR16)</f>
        <v>0</v>
      </c>
      <c r="BT16" s="41"/>
      <c r="BU16" s="41"/>
      <c r="BV16" s="41"/>
      <c r="BW16" s="41"/>
      <c r="BX16" s="41"/>
      <c r="BY16" s="36">
        <f>SUM(BT16:BX16)</f>
        <v>0</v>
      </c>
      <c r="BZ16" s="36">
        <f>SUM(BJ16,BM16,BS16,BY16)</f>
        <v>136.19999999999999</v>
      </c>
      <c r="CA16" s="67">
        <f>IF(BZ16=0,"",BZ16/$BZ$20)</f>
        <v>0.51675266961807653</v>
      </c>
      <c r="CB16" s="35"/>
      <c r="CC16" s="36"/>
      <c r="CD16" s="36"/>
      <c r="CE16" s="41"/>
      <c r="CF16" s="41"/>
      <c r="CG16" s="36">
        <f>SUM(CE16:CF16)</f>
        <v>0</v>
      </c>
      <c r="CH16" s="41"/>
      <c r="CI16" s="41"/>
      <c r="CJ16" s="41"/>
      <c r="CK16" s="41"/>
      <c r="CL16" s="41"/>
      <c r="CM16" s="41"/>
      <c r="CN16" s="41"/>
      <c r="CO16" s="41"/>
      <c r="CP16" s="41"/>
      <c r="CQ16" s="41"/>
      <c r="CR16" s="41"/>
      <c r="CS16" s="41"/>
      <c r="CT16" s="41"/>
      <c r="CU16" s="41"/>
      <c r="CV16" s="41"/>
      <c r="CW16" s="41"/>
      <c r="CX16" s="41"/>
      <c r="CY16" s="36">
        <f>SUM(CH16:CX16)</f>
        <v>0</v>
      </c>
      <c r="CZ16" s="36">
        <f>SUM(CC16,CD16,CG16,CY16)</f>
        <v>0</v>
      </c>
      <c r="DA16" s="67" t="str">
        <f>IF(CZ16=0,"",CZ16/$CZ$20)</f>
        <v/>
      </c>
    </row>
    <row r="17" spans="1:105" ht="19.5" customHeight="1" x14ac:dyDescent="0.25">
      <c r="A17" s="32"/>
      <c r="B17" s="62" t="s">
        <v>51</v>
      </c>
      <c r="C17" s="1"/>
      <c r="D17" s="55">
        <f t="shared" ref="D17:AA17" si="4">SUM(D16:D16)</f>
        <v>0</v>
      </c>
      <c r="E17" s="55">
        <f t="shared" si="4"/>
        <v>0</v>
      </c>
      <c r="F17" s="55">
        <f t="shared" si="4"/>
        <v>0</v>
      </c>
      <c r="G17" s="55">
        <f t="shared" si="4"/>
        <v>0</v>
      </c>
      <c r="H17" s="55">
        <f t="shared" si="4"/>
        <v>0</v>
      </c>
      <c r="I17" s="55">
        <f t="shared" si="4"/>
        <v>0</v>
      </c>
      <c r="J17" s="55">
        <f t="shared" si="4"/>
        <v>0</v>
      </c>
      <c r="K17" s="55">
        <f t="shared" si="4"/>
        <v>0</v>
      </c>
      <c r="L17" s="55">
        <f t="shared" si="4"/>
        <v>0</v>
      </c>
      <c r="M17" s="55">
        <f t="shared" si="4"/>
        <v>0</v>
      </c>
      <c r="N17" s="55">
        <f t="shared" si="4"/>
        <v>0</v>
      </c>
      <c r="O17" s="56">
        <f t="shared" si="4"/>
        <v>0</v>
      </c>
      <c r="P17" s="56">
        <f t="shared" si="4"/>
        <v>0</v>
      </c>
      <c r="Q17" s="55">
        <f t="shared" si="4"/>
        <v>0</v>
      </c>
      <c r="R17" s="55">
        <f t="shared" si="4"/>
        <v>0</v>
      </c>
      <c r="S17" s="55">
        <f t="shared" si="4"/>
        <v>0</v>
      </c>
      <c r="T17" s="56">
        <f t="shared" si="4"/>
        <v>0</v>
      </c>
      <c r="U17" s="55">
        <f t="shared" si="4"/>
        <v>0</v>
      </c>
      <c r="V17" s="55">
        <f t="shared" si="4"/>
        <v>0</v>
      </c>
      <c r="W17" s="55">
        <f t="shared" si="4"/>
        <v>0</v>
      </c>
      <c r="X17" s="55">
        <f t="shared" si="4"/>
        <v>0</v>
      </c>
      <c r="Y17" s="55">
        <f t="shared" si="4"/>
        <v>0</v>
      </c>
      <c r="Z17" s="56">
        <f t="shared" si="4"/>
        <v>0</v>
      </c>
      <c r="AA17" s="56">
        <f t="shared" si="4"/>
        <v>0</v>
      </c>
      <c r="AB17" s="70" t="str">
        <f>IF(AA17=0,"",AA17/$AA$20)</f>
        <v/>
      </c>
      <c r="AC17" s="35"/>
      <c r="AD17" s="55">
        <f t="shared" ref="AD17:BB17" si="5">SUM(AD16:AD16)</f>
        <v>0</v>
      </c>
      <c r="AE17" s="55">
        <f t="shared" si="5"/>
        <v>0</v>
      </c>
      <c r="AF17" s="55">
        <f t="shared" si="5"/>
        <v>0</v>
      </c>
      <c r="AG17" s="55">
        <f t="shared" si="5"/>
        <v>0</v>
      </c>
      <c r="AH17" s="55">
        <f t="shared" si="5"/>
        <v>105</v>
      </c>
      <c r="AI17" s="56">
        <f t="shared" si="5"/>
        <v>105</v>
      </c>
      <c r="AJ17" s="55">
        <f t="shared" si="5"/>
        <v>0</v>
      </c>
      <c r="AK17" s="55">
        <f t="shared" si="5"/>
        <v>0</v>
      </c>
      <c r="AL17" s="55">
        <f t="shared" si="5"/>
        <v>0</v>
      </c>
      <c r="AM17" s="55">
        <f t="shared" si="5"/>
        <v>0</v>
      </c>
      <c r="AN17" s="55">
        <f t="shared" si="5"/>
        <v>0</v>
      </c>
      <c r="AO17" s="56">
        <f t="shared" si="5"/>
        <v>0</v>
      </c>
      <c r="AP17" s="55">
        <f t="shared" si="5"/>
        <v>0</v>
      </c>
      <c r="AQ17" s="55">
        <f t="shared" si="5"/>
        <v>0</v>
      </c>
      <c r="AR17" s="55">
        <f t="shared" si="5"/>
        <v>0</v>
      </c>
      <c r="AS17" s="55">
        <f t="shared" si="5"/>
        <v>0</v>
      </c>
      <c r="AT17" s="55">
        <f t="shared" si="5"/>
        <v>0</v>
      </c>
      <c r="AU17" s="56">
        <f t="shared" si="5"/>
        <v>0</v>
      </c>
      <c r="AV17" s="55">
        <f t="shared" si="5"/>
        <v>0</v>
      </c>
      <c r="AW17" s="55">
        <f t="shared" si="5"/>
        <v>0</v>
      </c>
      <c r="AX17" s="55">
        <f t="shared" si="5"/>
        <v>0</v>
      </c>
      <c r="AY17" s="55">
        <f t="shared" si="5"/>
        <v>0</v>
      </c>
      <c r="AZ17" s="55">
        <f t="shared" si="5"/>
        <v>0</v>
      </c>
      <c r="BA17" s="56">
        <f t="shared" si="5"/>
        <v>0</v>
      </c>
      <c r="BB17" s="56">
        <f t="shared" si="5"/>
        <v>105</v>
      </c>
      <c r="BC17" s="70">
        <f>IF(BB17=0,"",BB17/$BB$20)</f>
        <v>0.63737880697255989</v>
      </c>
      <c r="BD17" s="35"/>
      <c r="BE17" s="55">
        <f t="shared" ref="BE17:BZ17" si="6">SUM(BE16:BE16)</f>
        <v>51.6</v>
      </c>
      <c r="BF17" s="55">
        <f t="shared" si="6"/>
        <v>40</v>
      </c>
      <c r="BG17" s="55">
        <f t="shared" si="6"/>
        <v>44.6</v>
      </c>
      <c r="BH17" s="55">
        <f t="shared" si="6"/>
        <v>0</v>
      </c>
      <c r="BI17" s="55">
        <f t="shared" si="6"/>
        <v>0</v>
      </c>
      <c r="BJ17" s="56">
        <f t="shared" si="6"/>
        <v>136.19999999999999</v>
      </c>
      <c r="BK17" s="55">
        <f t="shared" si="6"/>
        <v>0</v>
      </c>
      <c r="BL17" s="55">
        <f t="shared" si="6"/>
        <v>0</v>
      </c>
      <c r="BM17" s="56">
        <f t="shared" si="6"/>
        <v>0</v>
      </c>
      <c r="BN17" s="55">
        <f t="shared" si="6"/>
        <v>0</v>
      </c>
      <c r="BO17" s="55">
        <f t="shared" si="6"/>
        <v>0</v>
      </c>
      <c r="BP17" s="55">
        <f t="shared" si="6"/>
        <v>0</v>
      </c>
      <c r="BQ17" s="55">
        <f t="shared" si="6"/>
        <v>0</v>
      </c>
      <c r="BR17" s="55">
        <f t="shared" si="6"/>
        <v>0</v>
      </c>
      <c r="BS17" s="56">
        <f t="shared" si="6"/>
        <v>0</v>
      </c>
      <c r="BT17" s="55">
        <f t="shared" si="6"/>
        <v>0</v>
      </c>
      <c r="BU17" s="55">
        <f t="shared" si="6"/>
        <v>0</v>
      </c>
      <c r="BV17" s="55">
        <f t="shared" si="6"/>
        <v>0</v>
      </c>
      <c r="BW17" s="55">
        <f t="shared" si="6"/>
        <v>0</v>
      </c>
      <c r="BX17" s="55">
        <f t="shared" si="6"/>
        <v>0</v>
      </c>
      <c r="BY17" s="56">
        <f t="shared" si="6"/>
        <v>0</v>
      </c>
      <c r="BZ17" s="56">
        <f t="shared" si="6"/>
        <v>136.19999999999999</v>
      </c>
      <c r="CA17" s="70">
        <f>IF(BZ17=0,"",BZ17/$BZ$20)</f>
        <v>0.51675266961807653</v>
      </c>
      <c r="CB17" s="35"/>
      <c r="CC17" s="56">
        <f t="shared" ref="CC17:CZ17" si="7">SUM(CC16:CC16)</f>
        <v>0</v>
      </c>
      <c r="CD17" s="56">
        <f t="shared" si="7"/>
        <v>0</v>
      </c>
      <c r="CE17" s="55">
        <f t="shared" si="7"/>
        <v>0</v>
      </c>
      <c r="CF17" s="55">
        <f t="shared" si="7"/>
        <v>0</v>
      </c>
      <c r="CG17" s="56">
        <f t="shared" si="7"/>
        <v>0</v>
      </c>
      <c r="CH17" s="55">
        <f t="shared" si="7"/>
        <v>0</v>
      </c>
      <c r="CI17" s="55">
        <f t="shared" si="7"/>
        <v>0</v>
      </c>
      <c r="CJ17" s="55">
        <f t="shared" si="7"/>
        <v>0</v>
      </c>
      <c r="CK17" s="55">
        <f t="shared" si="7"/>
        <v>0</v>
      </c>
      <c r="CL17" s="55">
        <f t="shared" si="7"/>
        <v>0</v>
      </c>
      <c r="CM17" s="55">
        <f t="shared" si="7"/>
        <v>0</v>
      </c>
      <c r="CN17" s="55">
        <f t="shared" si="7"/>
        <v>0</v>
      </c>
      <c r="CO17" s="55">
        <f t="shared" si="7"/>
        <v>0</v>
      </c>
      <c r="CP17" s="55">
        <f t="shared" si="7"/>
        <v>0</v>
      </c>
      <c r="CQ17" s="55">
        <f t="shared" si="7"/>
        <v>0</v>
      </c>
      <c r="CR17" s="55">
        <f t="shared" si="7"/>
        <v>0</v>
      </c>
      <c r="CS17" s="55">
        <f t="shared" si="7"/>
        <v>0</v>
      </c>
      <c r="CT17" s="55">
        <f t="shared" si="7"/>
        <v>0</v>
      </c>
      <c r="CU17" s="55">
        <f t="shared" si="7"/>
        <v>0</v>
      </c>
      <c r="CV17" s="55">
        <f t="shared" si="7"/>
        <v>0</v>
      </c>
      <c r="CW17" s="55">
        <f t="shared" si="7"/>
        <v>0</v>
      </c>
      <c r="CX17" s="55">
        <f>SUM(CX16:CX16)</f>
        <v>0</v>
      </c>
      <c r="CY17" s="56">
        <f t="shared" si="7"/>
        <v>0</v>
      </c>
      <c r="CZ17" s="56">
        <f t="shared" si="7"/>
        <v>0</v>
      </c>
      <c r="DA17" s="70" t="str">
        <f>IF(CZ17=0,"",CZ17/$CZ$20)</f>
        <v/>
      </c>
    </row>
    <row r="18" spans="1:105" ht="35.25" customHeight="1" x14ac:dyDescent="0.25">
      <c r="A18" s="42"/>
      <c r="B18" s="61" t="s">
        <v>66</v>
      </c>
      <c r="C18" s="1"/>
      <c r="D18" s="53">
        <f t="shared" ref="D18:P18" si="8">D17</f>
        <v>0</v>
      </c>
      <c r="E18" s="53">
        <f t="shared" si="8"/>
        <v>0</v>
      </c>
      <c r="F18" s="53">
        <f t="shared" si="8"/>
        <v>0</v>
      </c>
      <c r="G18" s="53">
        <f t="shared" si="8"/>
        <v>0</v>
      </c>
      <c r="H18" s="53">
        <f t="shared" si="8"/>
        <v>0</v>
      </c>
      <c r="I18" s="53">
        <f t="shared" si="8"/>
        <v>0</v>
      </c>
      <c r="J18" s="53">
        <f t="shared" si="8"/>
        <v>0</v>
      </c>
      <c r="K18" s="53">
        <f t="shared" si="8"/>
        <v>0</v>
      </c>
      <c r="L18" s="53">
        <f t="shared" si="8"/>
        <v>0</v>
      </c>
      <c r="M18" s="53">
        <f t="shared" si="8"/>
        <v>0</v>
      </c>
      <c r="N18" s="53">
        <f t="shared" si="8"/>
        <v>0</v>
      </c>
      <c r="O18" s="54">
        <f t="shared" si="8"/>
        <v>0</v>
      </c>
      <c r="P18" s="54">
        <f t="shared" si="8"/>
        <v>0</v>
      </c>
      <c r="Q18" s="53">
        <f t="shared" ref="Q18:AA18" si="9">Q17</f>
        <v>0</v>
      </c>
      <c r="R18" s="53">
        <f t="shared" si="9"/>
        <v>0</v>
      </c>
      <c r="S18" s="53">
        <f t="shared" si="9"/>
        <v>0</v>
      </c>
      <c r="T18" s="54">
        <f t="shared" si="9"/>
        <v>0</v>
      </c>
      <c r="U18" s="53">
        <f t="shared" si="9"/>
        <v>0</v>
      </c>
      <c r="V18" s="53">
        <f t="shared" si="9"/>
        <v>0</v>
      </c>
      <c r="W18" s="53">
        <f t="shared" si="9"/>
        <v>0</v>
      </c>
      <c r="X18" s="53">
        <f t="shared" si="9"/>
        <v>0</v>
      </c>
      <c r="Y18" s="53">
        <f t="shared" si="9"/>
        <v>0</v>
      </c>
      <c r="Z18" s="54">
        <f t="shared" si="9"/>
        <v>0</v>
      </c>
      <c r="AA18" s="80">
        <f t="shared" si="9"/>
        <v>0</v>
      </c>
      <c r="AB18" s="81" t="str">
        <f>IF(AA18=0,"",AA18/$AA$20)</f>
        <v/>
      </c>
      <c r="AC18" s="35"/>
      <c r="AD18" s="53">
        <f t="shared" ref="AD18:BB18" si="10">AD17</f>
        <v>0</v>
      </c>
      <c r="AE18" s="53">
        <f t="shared" si="10"/>
        <v>0</v>
      </c>
      <c r="AF18" s="53">
        <f t="shared" si="10"/>
        <v>0</v>
      </c>
      <c r="AG18" s="53">
        <f t="shared" si="10"/>
        <v>0</v>
      </c>
      <c r="AH18" s="53">
        <f t="shared" si="10"/>
        <v>105</v>
      </c>
      <c r="AI18" s="54">
        <f t="shared" si="10"/>
        <v>105</v>
      </c>
      <c r="AJ18" s="53">
        <f t="shared" si="10"/>
        <v>0</v>
      </c>
      <c r="AK18" s="53">
        <f t="shared" si="10"/>
        <v>0</v>
      </c>
      <c r="AL18" s="53">
        <f t="shared" si="10"/>
        <v>0</v>
      </c>
      <c r="AM18" s="53">
        <f t="shared" si="10"/>
        <v>0</v>
      </c>
      <c r="AN18" s="53">
        <f t="shared" si="10"/>
        <v>0</v>
      </c>
      <c r="AO18" s="54">
        <f t="shared" si="10"/>
        <v>0</v>
      </c>
      <c r="AP18" s="53">
        <f t="shared" si="10"/>
        <v>0</v>
      </c>
      <c r="AQ18" s="53">
        <f t="shared" si="10"/>
        <v>0</v>
      </c>
      <c r="AR18" s="53">
        <f t="shared" si="10"/>
        <v>0</v>
      </c>
      <c r="AS18" s="53">
        <f t="shared" si="10"/>
        <v>0</v>
      </c>
      <c r="AT18" s="53">
        <f t="shared" si="10"/>
        <v>0</v>
      </c>
      <c r="AU18" s="54">
        <f t="shared" si="10"/>
        <v>0</v>
      </c>
      <c r="AV18" s="53">
        <f t="shared" si="10"/>
        <v>0</v>
      </c>
      <c r="AW18" s="53">
        <f t="shared" si="10"/>
        <v>0</v>
      </c>
      <c r="AX18" s="53">
        <f t="shared" si="10"/>
        <v>0</v>
      </c>
      <c r="AY18" s="53">
        <f t="shared" si="10"/>
        <v>0</v>
      </c>
      <c r="AZ18" s="53">
        <f t="shared" si="10"/>
        <v>0</v>
      </c>
      <c r="BA18" s="54">
        <f t="shared" si="10"/>
        <v>0</v>
      </c>
      <c r="BB18" s="80">
        <f t="shared" si="10"/>
        <v>105</v>
      </c>
      <c r="BC18" s="81">
        <f>IF(BB18=0,"",BB18/$BB$20)</f>
        <v>0.63737880697255989</v>
      </c>
      <c r="BD18" s="35"/>
      <c r="BE18" s="53">
        <f t="shared" ref="BE18:BZ18" si="11">BE17</f>
        <v>51.6</v>
      </c>
      <c r="BF18" s="53">
        <f t="shared" si="11"/>
        <v>40</v>
      </c>
      <c r="BG18" s="53">
        <f t="shared" si="11"/>
        <v>44.6</v>
      </c>
      <c r="BH18" s="53">
        <f t="shared" si="11"/>
        <v>0</v>
      </c>
      <c r="BI18" s="53">
        <f t="shared" si="11"/>
        <v>0</v>
      </c>
      <c r="BJ18" s="54">
        <f t="shared" si="11"/>
        <v>136.19999999999999</v>
      </c>
      <c r="BK18" s="53">
        <f t="shared" si="11"/>
        <v>0</v>
      </c>
      <c r="BL18" s="53">
        <f t="shared" si="11"/>
        <v>0</v>
      </c>
      <c r="BM18" s="54">
        <f t="shared" si="11"/>
        <v>0</v>
      </c>
      <c r="BN18" s="53">
        <f t="shared" si="11"/>
        <v>0</v>
      </c>
      <c r="BO18" s="53">
        <f t="shared" si="11"/>
        <v>0</v>
      </c>
      <c r="BP18" s="53">
        <f t="shared" si="11"/>
        <v>0</v>
      </c>
      <c r="BQ18" s="53">
        <f t="shared" si="11"/>
        <v>0</v>
      </c>
      <c r="BR18" s="53">
        <f t="shared" si="11"/>
        <v>0</v>
      </c>
      <c r="BS18" s="54">
        <f t="shared" si="11"/>
        <v>0</v>
      </c>
      <c r="BT18" s="53">
        <f t="shared" si="11"/>
        <v>0</v>
      </c>
      <c r="BU18" s="53">
        <f t="shared" si="11"/>
        <v>0</v>
      </c>
      <c r="BV18" s="53">
        <f t="shared" si="11"/>
        <v>0</v>
      </c>
      <c r="BW18" s="53">
        <f t="shared" si="11"/>
        <v>0</v>
      </c>
      <c r="BX18" s="53">
        <f t="shared" si="11"/>
        <v>0</v>
      </c>
      <c r="BY18" s="54">
        <f t="shared" si="11"/>
        <v>0</v>
      </c>
      <c r="BZ18" s="80">
        <f t="shared" si="11"/>
        <v>136.19999999999999</v>
      </c>
      <c r="CA18" s="81">
        <f>IF(BZ18=0,"",BZ18/$BZ$20)</f>
        <v>0.51675266961807653</v>
      </c>
      <c r="CB18" s="35"/>
      <c r="CC18" s="54">
        <f t="shared" ref="CC18:CZ18" si="12">CC17</f>
        <v>0</v>
      </c>
      <c r="CD18" s="54">
        <f t="shared" si="12"/>
        <v>0</v>
      </c>
      <c r="CE18" s="53">
        <f t="shared" si="12"/>
        <v>0</v>
      </c>
      <c r="CF18" s="53">
        <f t="shared" si="12"/>
        <v>0</v>
      </c>
      <c r="CG18" s="54">
        <f t="shared" si="12"/>
        <v>0</v>
      </c>
      <c r="CH18" s="53">
        <f t="shared" si="12"/>
        <v>0</v>
      </c>
      <c r="CI18" s="53">
        <f t="shared" si="12"/>
        <v>0</v>
      </c>
      <c r="CJ18" s="53">
        <f t="shared" si="12"/>
        <v>0</v>
      </c>
      <c r="CK18" s="53">
        <f t="shared" si="12"/>
        <v>0</v>
      </c>
      <c r="CL18" s="53">
        <f t="shared" si="12"/>
        <v>0</v>
      </c>
      <c r="CM18" s="53">
        <f t="shared" si="12"/>
        <v>0</v>
      </c>
      <c r="CN18" s="53">
        <f t="shared" si="12"/>
        <v>0</v>
      </c>
      <c r="CO18" s="53">
        <f t="shared" si="12"/>
        <v>0</v>
      </c>
      <c r="CP18" s="53">
        <f t="shared" si="12"/>
        <v>0</v>
      </c>
      <c r="CQ18" s="53">
        <f t="shared" si="12"/>
        <v>0</v>
      </c>
      <c r="CR18" s="53">
        <f t="shared" si="12"/>
        <v>0</v>
      </c>
      <c r="CS18" s="53">
        <f t="shared" si="12"/>
        <v>0</v>
      </c>
      <c r="CT18" s="53">
        <f t="shared" si="12"/>
        <v>0</v>
      </c>
      <c r="CU18" s="53">
        <f t="shared" si="12"/>
        <v>0</v>
      </c>
      <c r="CV18" s="53">
        <f t="shared" si="12"/>
        <v>0</v>
      </c>
      <c r="CW18" s="53">
        <f t="shared" si="12"/>
        <v>0</v>
      </c>
      <c r="CX18" s="53">
        <f>CX17</f>
        <v>0</v>
      </c>
      <c r="CY18" s="54">
        <f t="shared" si="12"/>
        <v>0</v>
      </c>
      <c r="CZ18" s="80">
        <f t="shared" si="12"/>
        <v>0</v>
      </c>
      <c r="DA18" s="81" t="str">
        <f>IF(CZ18=0,"",CZ18/$CZ$20)</f>
        <v/>
      </c>
    </row>
    <row r="19" spans="1:105" ht="8.25" customHeight="1" x14ac:dyDescent="0.25">
      <c r="A19" s="32"/>
      <c r="AB19" s="71" t="str">
        <f>IF(AA19=0,"",AA19/$AA$20)</f>
        <v/>
      </c>
      <c r="BC19" s="71" t="str">
        <f>IF(BB19=0,"",BB19/$BB$20)</f>
        <v/>
      </c>
      <c r="CA19" s="71" t="str">
        <f>IF(BZ19=0,"",BZ19/$BZ$20)</f>
        <v/>
      </c>
      <c r="DA19" s="71" t="str">
        <f>IF(CZ19=0,"",CZ19/$CZ$20)</f>
        <v/>
      </c>
    </row>
    <row r="20" spans="1:105" s="46" customFormat="1" ht="18" customHeight="1" thickBot="1" x14ac:dyDescent="0.3">
      <c r="B20" s="60" t="s">
        <v>67</v>
      </c>
      <c r="C20" s="47"/>
      <c r="D20" s="57">
        <f t="shared" ref="D20:AA20" si="13">SUM(D13,D18)</f>
        <v>0</v>
      </c>
      <c r="E20" s="57">
        <f t="shared" si="13"/>
        <v>0</v>
      </c>
      <c r="F20" s="57">
        <f t="shared" si="13"/>
        <v>0</v>
      </c>
      <c r="G20" s="57">
        <f t="shared" si="13"/>
        <v>0</v>
      </c>
      <c r="H20" s="57">
        <f t="shared" si="13"/>
        <v>0</v>
      </c>
      <c r="I20" s="57">
        <f t="shared" si="13"/>
        <v>0</v>
      </c>
      <c r="J20" s="57">
        <f t="shared" si="13"/>
        <v>0</v>
      </c>
      <c r="K20" s="57">
        <f t="shared" si="13"/>
        <v>0</v>
      </c>
      <c r="L20" s="57">
        <f t="shared" si="13"/>
        <v>0</v>
      </c>
      <c r="M20" s="57">
        <f t="shared" si="13"/>
        <v>0</v>
      </c>
      <c r="N20" s="57">
        <f t="shared" si="13"/>
        <v>0</v>
      </c>
      <c r="O20" s="58">
        <f t="shared" si="13"/>
        <v>0</v>
      </c>
      <c r="P20" s="58">
        <f t="shared" si="13"/>
        <v>0</v>
      </c>
      <c r="Q20" s="57">
        <f t="shared" si="13"/>
        <v>0</v>
      </c>
      <c r="R20" s="57">
        <f t="shared" si="13"/>
        <v>0</v>
      </c>
      <c r="S20" s="57">
        <f t="shared" si="13"/>
        <v>0</v>
      </c>
      <c r="T20" s="58">
        <f t="shared" si="13"/>
        <v>0</v>
      </c>
      <c r="U20" s="57">
        <f t="shared" si="13"/>
        <v>0</v>
      </c>
      <c r="V20" s="57">
        <f t="shared" si="13"/>
        <v>0</v>
      </c>
      <c r="W20" s="57">
        <f t="shared" si="13"/>
        <v>0</v>
      </c>
      <c r="X20" s="57">
        <f t="shared" si="13"/>
        <v>0</v>
      </c>
      <c r="Y20" s="57">
        <f t="shared" si="13"/>
        <v>0</v>
      </c>
      <c r="Z20" s="58">
        <f t="shared" si="13"/>
        <v>0</v>
      </c>
      <c r="AA20" s="82">
        <f t="shared" si="13"/>
        <v>0</v>
      </c>
      <c r="AB20" s="83" t="str">
        <f>IF(AA20=0,"",AA20/$AA$20)</f>
        <v/>
      </c>
      <c r="AC20" s="64"/>
      <c r="AD20" s="57">
        <f t="shared" ref="AD20:BB20" si="14">SUM(AD13,AD18)</f>
        <v>0</v>
      </c>
      <c r="AE20" s="57">
        <f t="shared" si="14"/>
        <v>0</v>
      </c>
      <c r="AF20" s="57">
        <f t="shared" si="14"/>
        <v>0</v>
      </c>
      <c r="AG20" s="57">
        <f t="shared" si="14"/>
        <v>30.742000000000001</v>
      </c>
      <c r="AH20" s="57">
        <f t="shared" si="14"/>
        <v>133.99520000000001</v>
      </c>
      <c r="AI20" s="58">
        <f t="shared" si="14"/>
        <v>164.7372</v>
      </c>
      <c r="AJ20" s="57">
        <f t="shared" si="14"/>
        <v>0</v>
      </c>
      <c r="AK20" s="57">
        <f t="shared" si="14"/>
        <v>0</v>
      </c>
      <c r="AL20" s="57">
        <f t="shared" si="14"/>
        <v>0</v>
      </c>
      <c r="AM20" s="57">
        <f t="shared" si="14"/>
        <v>0</v>
      </c>
      <c r="AN20" s="57">
        <f t="shared" si="14"/>
        <v>0</v>
      </c>
      <c r="AO20" s="58">
        <f t="shared" si="14"/>
        <v>0</v>
      </c>
      <c r="AP20" s="57">
        <f t="shared" si="14"/>
        <v>0</v>
      </c>
      <c r="AQ20" s="57">
        <f t="shared" si="14"/>
        <v>0</v>
      </c>
      <c r="AR20" s="57">
        <f t="shared" si="14"/>
        <v>0</v>
      </c>
      <c r="AS20" s="57">
        <f t="shared" si="14"/>
        <v>0</v>
      </c>
      <c r="AT20" s="57">
        <f t="shared" si="14"/>
        <v>0</v>
      </c>
      <c r="AU20" s="58">
        <f t="shared" si="14"/>
        <v>0</v>
      </c>
      <c r="AV20" s="57">
        <f t="shared" si="14"/>
        <v>0</v>
      </c>
      <c r="AW20" s="57">
        <f t="shared" si="14"/>
        <v>0</v>
      </c>
      <c r="AX20" s="57">
        <f t="shared" si="14"/>
        <v>0</v>
      </c>
      <c r="AY20" s="57">
        <f t="shared" si="14"/>
        <v>0</v>
      </c>
      <c r="AZ20" s="57">
        <f t="shared" si="14"/>
        <v>0</v>
      </c>
      <c r="BA20" s="58">
        <f t="shared" si="14"/>
        <v>0</v>
      </c>
      <c r="BB20" s="82">
        <f t="shared" si="14"/>
        <v>164.7372</v>
      </c>
      <c r="BC20" s="83">
        <f>IF(BB20=0,"",BB20/$BB$20)</f>
        <v>1</v>
      </c>
      <c r="BD20" s="64"/>
      <c r="BE20" s="57">
        <f t="shared" ref="BE20:BZ20" si="15">SUM(BE13,BE18)</f>
        <v>93.177430000000001</v>
      </c>
      <c r="BF20" s="57">
        <f t="shared" si="15"/>
        <v>73.644386850000004</v>
      </c>
      <c r="BG20" s="57">
        <f t="shared" si="15"/>
        <v>74.350013380000007</v>
      </c>
      <c r="BH20" s="57">
        <f t="shared" si="15"/>
        <v>22.397200000000002</v>
      </c>
      <c r="BI20" s="57">
        <f t="shared" si="15"/>
        <v>0</v>
      </c>
      <c r="BJ20" s="58">
        <f t="shared" si="15"/>
        <v>263.56903022999995</v>
      </c>
      <c r="BK20" s="57">
        <f t="shared" si="15"/>
        <v>0</v>
      </c>
      <c r="BL20" s="57">
        <f t="shared" si="15"/>
        <v>0</v>
      </c>
      <c r="BM20" s="58">
        <f t="shared" si="15"/>
        <v>0</v>
      </c>
      <c r="BN20" s="57">
        <f t="shared" si="15"/>
        <v>0</v>
      </c>
      <c r="BO20" s="57">
        <f t="shared" si="15"/>
        <v>0</v>
      </c>
      <c r="BP20" s="57">
        <f t="shared" si="15"/>
        <v>0</v>
      </c>
      <c r="BQ20" s="57">
        <f t="shared" si="15"/>
        <v>0</v>
      </c>
      <c r="BR20" s="57">
        <f t="shared" si="15"/>
        <v>0</v>
      </c>
      <c r="BS20" s="58">
        <f t="shared" si="15"/>
        <v>0</v>
      </c>
      <c r="BT20" s="57">
        <f t="shared" si="15"/>
        <v>0</v>
      </c>
      <c r="BU20" s="57">
        <f t="shared" si="15"/>
        <v>0</v>
      </c>
      <c r="BV20" s="57">
        <f t="shared" si="15"/>
        <v>0</v>
      </c>
      <c r="BW20" s="57">
        <f t="shared" si="15"/>
        <v>0</v>
      </c>
      <c r="BX20" s="57">
        <f t="shared" si="15"/>
        <v>0</v>
      </c>
      <c r="BY20" s="58">
        <f t="shared" si="15"/>
        <v>0</v>
      </c>
      <c r="BZ20" s="82">
        <f t="shared" si="15"/>
        <v>263.56903022999995</v>
      </c>
      <c r="CA20" s="83">
        <f>IF(BZ20=0,"",BZ20/$BZ$20)</f>
        <v>1</v>
      </c>
      <c r="CB20" s="64"/>
      <c r="CC20" s="58">
        <f t="shared" ref="CC20:CZ20" si="16">SUM(CC13,CC18)</f>
        <v>0</v>
      </c>
      <c r="CD20" s="58">
        <f t="shared" si="16"/>
        <v>0</v>
      </c>
      <c r="CE20" s="57">
        <f t="shared" si="16"/>
        <v>0</v>
      </c>
      <c r="CF20" s="57">
        <f t="shared" si="16"/>
        <v>0</v>
      </c>
      <c r="CG20" s="58">
        <f t="shared" si="16"/>
        <v>0</v>
      </c>
      <c r="CH20" s="57">
        <f t="shared" si="16"/>
        <v>0</v>
      </c>
      <c r="CI20" s="57">
        <f t="shared" si="16"/>
        <v>0</v>
      </c>
      <c r="CJ20" s="57">
        <f t="shared" si="16"/>
        <v>0</v>
      </c>
      <c r="CK20" s="57">
        <f t="shared" si="16"/>
        <v>0</v>
      </c>
      <c r="CL20" s="57">
        <f t="shared" si="16"/>
        <v>0</v>
      </c>
      <c r="CM20" s="57">
        <f t="shared" si="16"/>
        <v>0</v>
      </c>
      <c r="CN20" s="57">
        <f t="shared" si="16"/>
        <v>0</v>
      </c>
      <c r="CO20" s="57">
        <f t="shared" si="16"/>
        <v>0</v>
      </c>
      <c r="CP20" s="57">
        <f t="shared" si="16"/>
        <v>0</v>
      </c>
      <c r="CQ20" s="57">
        <f t="shared" si="16"/>
        <v>0</v>
      </c>
      <c r="CR20" s="57">
        <f t="shared" si="16"/>
        <v>0</v>
      </c>
      <c r="CS20" s="57">
        <f t="shared" si="16"/>
        <v>0</v>
      </c>
      <c r="CT20" s="57">
        <f t="shared" si="16"/>
        <v>0</v>
      </c>
      <c r="CU20" s="57">
        <f t="shared" si="16"/>
        <v>0</v>
      </c>
      <c r="CV20" s="57">
        <f t="shared" si="16"/>
        <v>0</v>
      </c>
      <c r="CW20" s="57">
        <f t="shared" si="16"/>
        <v>0</v>
      </c>
      <c r="CX20" s="57">
        <f>SUM(CX13,CX18)</f>
        <v>0</v>
      </c>
      <c r="CY20" s="58">
        <f t="shared" si="16"/>
        <v>0</v>
      </c>
      <c r="CZ20" s="82">
        <f t="shared" si="16"/>
        <v>0</v>
      </c>
      <c r="DA20" s="83" t="str">
        <f>IF(CZ20=0,"",CZ20/$CZ$20)</f>
        <v/>
      </c>
    </row>
    <row r="21" spans="1:105" s="1" customFormat="1" ht="18" customHeight="1" x14ac:dyDescent="0.25">
      <c r="AB21" s="72"/>
      <c r="AK21" s="32"/>
      <c r="AL21" s="32"/>
      <c r="AM21" s="32"/>
      <c r="AN21" s="32"/>
      <c r="AO21" s="32"/>
      <c r="AP21" s="32"/>
      <c r="BC21" s="72"/>
      <c r="BF21" s="32"/>
      <c r="BG21" s="32"/>
      <c r="BH21" s="32"/>
      <c r="BI21" s="32"/>
      <c r="BJ21" s="32"/>
      <c r="BK21" s="32"/>
      <c r="BL21" s="13"/>
      <c r="BM21" s="13"/>
      <c r="CA21" s="72"/>
      <c r="DA21" s="72"/>
    </row>
    <row r="22" spans="1:105" s="1" customFormat="1" ht="11.25" customHeight="1" x14ac:dyDescent="0.25">
      <c r="AB22" s="72"/>
      <c r="AK22" s="32"/>
      <c r="AL22" s="32"/>
      <c r="AM22" s="32"/>
      <c r="AN22" s="32"/>
      <c r="AO22" s="32"/>
      <c r="AP22" s="32"/>
      <c r="BC22" s="72"/>
      <c r="BF22" s="32"/>
      <c r="BG22" s="32"/>
      <c r="BH22" s="32"/>
      <c r="BI22" s="32"/>
      <c r="BJ22" s="32"/>
      <c r="BK22" s="32"/>
      <c r="BL22" s="13"/>
      <c r="BM22" s="13"/>
      <c r="CA22" s="72"/>
      <c r="DA22" s="72"/>
    </row>
    <row r="23" spans="1:105" ht="17.25" customHeight="1" x14ac:dyDescent="0.25">
      <c r="A23" s="32"/>
      <c r="B23" s="178" t="s">
        <v>70</v>
      </c>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c r="AZ23" s="178"/>
      <c r="BA23" s="178"/>
      <c r="BB23" s="178"/>
      <c r="BC23" s="178"/>
      <c r="BD23" s="178"/>
      <c r="BE23" s="178"/>
      <c r="BF23" s="178"/>
      <c r="BG23" s="178"/>
      <c r="BH23" s="178"/>
      <c r="BI23" s="178"/>
      <c r="BJ23" s="178"/>
      <c r="BK23" s="178"/>
      <c r="BL23" s="178"/>
      <c r="BM23" s="178"/>
      <c r="BN23" s="178"/>
      <c r="BO23" s="178"/>
      <c r="BP23" s="178"/>
      <c r="BQ23" s="178"/>
      <c r="BR23" s="178"/>
      <c r="BS23" s="178"/>
      <c r="BT23" s="178"/>
      <c r="BU23" s="178"/>
      <c r="BV23" s="178"/>
      <c r="BW23" s="178"/>
      <c r="BX23" s="178"/>
      <c r="BY23" s="178"/>
      <c r="BZ23" s="178"/>
      <c r="CA23" s="178"/>
      <c r="CB23" s="178"/>
      <c r="CC23" s="178"/>
      <c r="CD23" s="178"/>
      <c r="CE23" s="178"/>
      <c r="CF23" s="178"/>
      <c r="CG23" s="178"/>
      <c r="CH23" s="178"/>
      <c r="CI23" s="178"/>
      <c r="CJ23" s="178"/>
      <c r="CK23" s="178"/>
      <c r="CL23" s="178"/>
      <c r="CM23" s="178"/>
      <c r="CN23" s="178"/>
      <c r="CO23" s="178"/>
      <c r="CP23" s="178"/>
      <c r="CQ23" s="178"/>
      <c r="CR23" s="178"/>
      <c r="CS23" s="178"/>
      <c r="CT23" s="178"/>
      <c r="CU23" s="178"/>
      <c r="CV23" s="178"/>
      <c r="CW23" s="178"/>
      <c r="CX23" s="178"/>
      <c r="CY23" s="178"/>
      <c r="CZ23" s="178"/>
      <c r="DA23" s="77"/>
    </row>
    <row r="24" spans="1:105" ht="14.45" customHeight="1" x14ac:dyDescent="0.25">
      <c r="A24" s="32"/>
      <c r="BF24" s="13"/>
      <c r="BG24" s="13"/>
      <c r="BH24" s="13"/>
      <c r="BI24" s="13"/>
      <c r="BJ24" s="13"/>
      <c r="BK24" s="6"/>
    </row>
    <row r="25" spans="1:105" s="1" customFormat="1" x14ac:dyDescent="0.25">
      <c r="C25" s="32"/>
      <c r="D25" s="32"/>
      <c r="E25" s="32"/>
      <c r="F25" s="32"/>
      <c r="G25" s="32"/>
      <c r="H25" s="32"/>
      <c r="I25" s="32"/>
      <c r="J25" s="32"/>
      <c r="K25" s="32"/>
      <c r="L25" s="32"/>
      <c r="AB25" s="72"/>
      <c r="BC25" s="72"/>
      <c r="BF25" s="13"/>
      <c r="BG25" s="13"/>
      <c r="BH25" s="13"/>
      <c r="BI25" s="13"/>
      <c r="BJ25" s="13"/>
      <c r="BK25" s="6"/>
      <c r="CA25" s="72"/>
      <c r="DA25" s="72"/>
    </row>
    <row r="26" spans="1:105" ht="28.5" x14ac:dyDescent="0.45">
      <c r="A26" s="32"/>
      <c r="B26" s="17" t="s">
        <v>102</v>
      </c>
      <c r="C26" s="1"/>
      <c r="D26" s="1"/>
      <c r="E26" s="1"/>
      <c r="F26" s="1"/>
      <c r="G26" s="1"/>
      <c r="H26" s="1"/>
      <c r="I26" s="1"/>
      <c r="J26" s="1"/>
      <c r="K26" s="1"/>
      <c r="L26" s="1"/>
      <c r="BF26" s="13"/>
      <c r="BG26" s="13"/>
      <c r="BH26" s="13"/>
      <c r="BI26" s="13"/>
      <c r="BJ26" s="13"/>
      <c r="BK26" s="6"/>
    </row>
    <row r="27" spans="1:105" ht="18.75" x14ac:dyDescent="0.3">
      <c r="A27" s="32"/>
      <c r="B27" s="19" t="s">
        <v>162</v>
      </c>
      <c r="C27" s="1"/>
      <c r="D27" s="1"/>
      <c r="E27" s="1"/>
      <c r="F27" s="1"/>
      <c r="G27" s="1"/>
      <c r="H27" s="1"/>
      <c r="I27" s="1"/>
      <c r="J27" s="1"/>
      <c r="K27" s="1"/>
      <c r="L27" s="1"/>
      <c r="BF27" s="13"/>
      <c r="BG27" s="13"/>
      <c r="BH27" s="13"/>
      <c r="BI27" s="13"/>
      <c r="BJ27" s="13"/>
      <c r="BK27" s="6"/>
    </row>
    <row r="28" spans="1:105" ht="15.75" x14ac:dyDescent="0.25">
      <c r="A28" s="32"/>
      <c r="B28" s="2" t="s">
        <v>99</v>
      </c>
      <c r="C28" s="1"/>
      <c r="D28" s="1"/>
      <c r="E28" s="1"/>
      <c r="F28" s="1"/>
      <c r="G28" s="1"/>
      <c r="H28" s="1"/>
      <c r="I28" s="1"/>
      <c r="J28" s="1"/>
      <c r="K28" s="1"/>
      <c r="L28" s="1"/>
    </row>
    <row r="29" spans="1:105" s="1" customFormat="1" x14ac:dyDescent="0.25">
      <c r="B29" s="32"/>
      <c r="D29" s="32"/>
      <c r="E29" s="32"/>
      <c r="F29" s="32"/>
      <c r="G29" s="32"/>
      <c r="H29" s="32"/>
      <c r="I29" s="32"/>
      <c r="J29" s="32"/>
      <c r="K29" s="32"/>
      <c r="L29" s="32"/>
      <c r="M29" s="32"/>
      <c r="N29" s="32"/>
      <c r="O29" s="32"/>
      <c r="P29" s="32"/>
      <c r="Q29" s="32"/>
      <c r="AB29" s="72"/>
      <c r="AE29" s="32"/>
      <c r="AF29" s="32"/>
      <c r="AG29" s="32"/>
      <c r="AH29" s="32"/>
      <c r="BC29" s="72"/>
      <c r="CA29" s="72"/>
      <c r="DA29" s="72"/>
    </row>
    <row r="30" spans="1:105" ht="24" customHeight="1" x14ac:dyDescent="0.25">
      <c r="A30" s="32"/>
      <c r="B30" s="160" t="s">
        <v>2</v>
      </c>
      <c r="C30" s="1"/>
      <c r="D30" s="162" t="s">
        <v>71</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162"/>
      <c r="CO30" s="162"/>
      <c r="CP30" s="162"/>
      <c r="CQ30" s="162"/>
      <c r="CR30" s="162"/>
      <c r="CS30" s="162"/>
      <c r="CT30" s="162"/>
      <c r="CU30" s="162"/>
      <c r="CV30" s="162"/>
      <c r="CW30" s="162"/>
      <c r="CX30" s="162"/>
      <c r="CY30" s="162"/>
      <c r="CZ30" s="162"/>
      <c r="DA30" s="76"/>
    </row>
    <row r="31" spans="1:105" ht="19.5" customHeight="1" thickBot="1" x14ac:dyDescent="0.3">
      <c r="A31" s="32"/>
      <c r="B31" s="161"/>
      <c r="C31" s="1"/>
      <c r="D31" s="168" t="s">
        <v>4</v>
      </c>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74"/>
      <c r="AC31" s="27"/>
      <c r="AD31" s="168" t="s">
        <v>5</v>
      </c>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74"/>
      <c r="BD31" s="27"/>
      <c r="BE31" s="168" t="s">
        <v>6</v>
      </c>
      <c r="BF31" s="168"/>
      <c r="BG31" s="168"/>
      <c r="BH31" s="168"/>
      <c r="BI31" s="168"/>
      <c r="BJ31" s="168"/>
      <c r="BK31" s="168"/>
      <c r="BL31" s="168"/>
      <c r="BM31" s="168"/>
      <c r="BN31" s="168"/>
      <c r="BO31" s="168"/>
      <c r="BP31" s="168"/>
      <c r="BQ31" s="168"/>
      <c r="BR31" s="168"/>
      <c r="BS31" s="168"/>
      <c r="BT31" s="168"/>
      <c r="BU31" s="168"/>
      <c r="BV31" s="168"/>
      <c r="BW31" s="168"/>
      <c r="BX31" s="168"/>
      <c r="BY31" s="168"/>
      <c r="BZ31" s="168"/>
      <c r="CA31" s="74"/>
      <c r="CB31" s="37"/>
      <c r="CC31" s="168" t="s">
        <v>7</v>
      </c>
      <c r="CD31" s="168"/>
      <c r="CE31" s="168"/>
      <c r="CF31" s="168"/>
      <c r="CG31" s="168"/>
      <c r="CH31" s="168"/>
      <c r="CI31" s="168"/>
      <c r="CJ31" s="168"/>
      <c r="CK31" s="168"/>
      <c r="CL31" s="168"/>
      <c r="CM31" s="168"/>
      <c r="CN31" s="168"/>
      <c r="CO31" s="168"/>
      <c r="CP31" s="168"/>
      <c r="CQ31" s="168"/>
      <c r="CR31" s="168"/>
      <c r="CS31" s="168"/>
      <c r="CT31" s="168"/>
      <c r="CU31" s="168"/>
      <c r="CV31" s="168"/>
      <c r="CW31" s="168"/>
      <c r="CX31" s="168"/>
      <c r="CY31" s="168"/>
      <c r="CZ31" s="168"/>
      <c r="DA31" s="74"/>
    </row>
    <row r="32" spans="1:105" ht="33" customHeight="1" x14ac:dyDescent="0.25">
      <c r="A32" s="32"/>
      <c r="B32" s="161"/>
      <c r="C32" s="1"/>
      <c r="D32" s="166" t="s">
        <v>8</v>
      </c>
      <c r="E32" s="166"/>
      <c r="F32" s="166"/>
      <c r="G32" s="166"/>
      <c r="H32" s="166"/>
      <c r="I32" s="166"/>
      <c r="J32" s="166"/>
      <c r="K32" s="166"/>
      <c r="L32" s="166"/>
      <c r="M32" s="166"/>
      <c r="N32" s="166"/>
      <c r="O32" s="167"/>
      <c r="P32" s="38" t="s">
        <v>9</v>
      </c>
      <c r="Q32" s="169" t="s">
        <v>10</v>
      </c>
      <c r="R32" s="170"/>
      <c r="S32" s="170"/>
      <c r="T32" s="171"/>
      <c r="U32" s="165" t="s">
        <v>72</v>
      </c>
      <c r="V32" s="166"/>
      <c r="W32" s="166"/>
      <c r="X32" s="166"/>
      <c r="Y32" s="166"/>
      <c r="Z32" s="167"/>
      <c r="AA32" s="163" t="s">
        <v>12</v>
      </c>
      <c r="AB32" s="172" t="s">
        <v>103</v>
      </c>
      <c r="AC32" s="25"/>
      <c r="AD32" s="166" t="s">
        <v>8</v>
      </c>
      <c r="AE32" s="166"/>
      <c r="AF32" s="166"/>
      <c r="AG32" s="166"/>
      <c r="AH32" s="166"/>
      <c r="AI32" s="167"/>
      <c r="AJ32" s="165" t="s">
        <v>9</v>
      </c>
      <c r="AK32" s="166"/>
      <c r="AL32" s="166"/>
      <c r="AM32" s="166"/>
      <c r="AN32" s="166"/>
      <c r="AO32" s="167"/>
      <c r="AP32" s="169" t="s">
        <v>10</v>
      </c>
      <c r="AQ32" s="170"/>
      <c r="AR32" s="170"/>
      <c r="AS32" s="170"/>
      <c r="AT32" s="170"/>
      <c r="AU32" s="171"/>
      <c r="AV32" s="169" t="s">
        <v>72</v>
      </c>
      <c r="AW32" s="170"/>
      <c r="AX32" s="170"/>
      <c r="AY32" s="170"/>
      <c r="AZ32" s="170"/>
      <c r="BA32" s="171"/>
      <c r="BB32" s="163" t="s">
        <v>12</v>
      </c>
      <c r="BC32" s="172" t="s">
        <v>103</v>
      </c>
      <c r="BD32" s="25"/>
      <c r="BE32" s="166" t="s">
        <v>8</v>
      </c>
      <c r="BF32" s="166"/>
      <c r="BG32" s="166"/>
      <c r="BH32" s="166"/>
      <c r="BI32" s="166"/>
      <c r="BJ32" s="167"/>
      <c r="BK32" s="165" t="s">
        <v>9</v>
      </c>
      <c r="BL32" s="166"/>
      <c r="BM32" s="167"/>
      <c r="BN32" s="169" t="s">
        <v>10</v>
      </c>
      <c r="BO32" s="170"/>
      <c r="BP32" s="170"/>
      <c r="BQ32" s="170"/>
      <c r="BR32" s="170"/>
      <c r="BS32" s="171"/>
      <c r="BT32" s="169" t="s">
        <v>72</v>
      </c>
      <c r="BU32" s="170"/>
      <c r="BV32" s="170"/>
      <c r="BW32" s="170"/>
      <c r="BX32" s="170"/>
      <c r="BY32" s="171"/>
      <c r="BZ32" s="163" t="s">
        <v>12</v>
      </c>
      <c r="CA32" s="172" t="s">
        <v>103</v>
      </c>
      <c r="CB32" s="25"/>
      <c r="CC32" s="26" t="s">
        <v>8</v>
      </c>
      <c r="CD32" s="31" t="s">
        <v>9</v>
      </c>
      <c r="CE32" s="169" t="s">
        <v>10</v>
      </c>
      <c r="CF32" s="170"/>
      <c r="CG32" s="171"/>
      <c r="CH32" s="169" t="s">
        <v>72</v>
      </c>
      <c r="CI32" s="170"/>
      <c r="CJ32" s="170"/>
      <c r="CK32" s="170"/>
      <c r="CL32" s="170"/>
      <c r="CM32" s="170"/>
      <c r="CN32" s="170"/>
      <c r="CO32" s="170"/>
      <c r="CP32" s="170"/>
      <c r="CQ32" s="170"/>
      <c r="CR32" s="170"/>
      <c r="CS32" s="170"/>
      <c r="CT32" s="170"/>
      <c r="CU32" s="170"/>
      <c r="CV32" s="170"/>
      <c r="CW32" s="170"/>
      <c r="CX32" s="170"/>
      <c r="CY32" s="171"/>
      <c r="CZ32" s="163" t="s">
        <v>12</v>
      </c>
      <c r="DA32" s="172" t="s">
        <v>103</v>
      </c>
    </row>
    <row r="33" spans="1:105" ht="15" customHeight="1" x14ac:dyDescent="0.25">
      <c r="A33" s="32"/>
      <c r="B33" s="161"/>
      <c r="C33" s="1"/>
      <c r="D33" s="30">
        <v>2000</v>
      </c>
      <c r="E33" s="30">
        <v>2001</v>
      </c>
      <c r="F33" s="30">
        <v>2002</v>
      </c>
      <c r="G33" s="30">
        <v>2003</v>
      </c>
      <c r="H33" s="30">
        <v>2004</v>
      </c>
      <c r="I33" s="30">
        <v>2005</v>
      </c>
      <c r="J33" s="30">
        <v>2006</v>
      </c>
      <c r="K33" s="30">
        <v>2007</v>
      </c>
      <c r="L33" s="30">
        <v>2008</v>
      </c>
      <c r="M33" s="30">
        <v>2009</v>
      </c>
      <c r="N33" s="30">
        <v>2010</v>
      </c>
      <c r="O33" s="117" t="s">
        <v>16</v>
      </c>
      <c r="P33" s="24" t="s">
        <v>16</v>
      </c>
      <c r="Q33" s="23">
        <v>2008</v>
      </c>
      <c r="R33" s="30">
        <v>2009</v>
      </c>
      <c r="S33" s="30">
        <v>2010</v>
      </c>
      <c r="T33" s="117" t="s">
        <v>16</v>
      </c>
      <c r="U33" s="23">
        <v>2006</v>
      </c>
      <c r="V33" s="30">
        <v>2007</v>
      </c>
      <c r="W33" s="30">
        <v>2008</v>
      </c>
      <c r="X33" s="30">
        <v>2009</v>
      </c>
      <c r="Y33" s="30">
        <v>2010</v>
      </c>
      <c r="Z33" s="117" t="s">
        <v>16</v>
      </c>
      <c r="AA33" s="164"/>
      <c r="AB33" s="173"/>
      <c r="AC33" s="22"/>
      <c r="AD33" s="30">
        <v>2011</v>
      </c>
      <c r="AE33" s="30">
        <v>2012</v>
      </c>
      <c r="AF33" s="30">
        <v>2013</v>
      </c>
      <c r="AG33" s="30">
        <v>2014</v>
      </c>
      <c r="AH33" s="30">
        <v>2015</v>
      </c>
      <c r="AI33" s="117" t="s">
        <v>16</v>
      </c>
      <c r="AJ33" s="23">
        <v>2011</v>
      </c>
      <c r="AK33" s="30">
        <v>2012</v>
      </c>
      <c r="AL33" s="30">
        <v>2013</v>
      </c>
      <c r="AM33" s="30">
        <v>2014</v>
      </c>
      <c r="AN33" s="30">
        <v>2015</v>
      </c>
      <c r="AO33" s="117" t="s">
        <v>16</v>
      </c>
      <c r="AP33" s="21">
        <v>2011</v>
      </c>
      <c r="AQ33" s="20">
        <v>2012</v>
      </c>
      <c r="AR33" s="20">
        <v>2013</v>
      </c>
      <c r="AS33" s="20">
        <v>2014</v>
      </c>
      <c r="AT33" s="20">
        <v>2015</v>
      </c>
      <c r="AU33" s="117" t="s">
        <v>16</v>
      </c>
      <c r="AV33" s="21">
        <v>2011</v>
      </c>
      <c r="AW33" s="20">
        <v>2012</v>
      </c>
      <c r="AX33" s="20">
        <v>2013</v>
      </c>
      <c r="AY33" s="20">
        <v>2014</v>
      </c>
      <c r="AZ33" s="20">
        <v>2015</v>
      </c>
      <c r="BA33" s="117" t="s">
        <v>16</v>
      </c>
      <c r="BB33" s="164"/>
      <c r="BC33" s="173"/>
      <c r="BD33" s="22"/>
      <c r="BE33" s="30">
        <v>2016</v>
      </c>
      <c r="BF33" s="30">
        <v>2017</v>
      </c>
      <c r="BG33" s="30">
        <v>2018</v>
      </c>
      <c r="BH33" s="30">
        <v>2019</v>
      </c>
      <c r="BI33" s="30">
        <v>2020</v>
      </c>
      <c r="BJ33" s="117" t="s">
        <v>16</v>
      </c>
      <c r="BK33" s="23">
        <v>2016</v>
      </c>
      <c r="BL33" s="30">
        <v>2017</v>
      </c>
      <c r="BM33" s="117" t="s">
        <v>16</v>
      </c>
      <c r="BN33" s="23">
        <v>2016</v>
      </c>
      <c r="BO33" s="30">
        <v>2017</v>
      </c>
      <c r="BP33" s="30">
        <v>2018</v>
      </c>
      <c r="BQ33" s="30">
        <v>2019</v>
      </c>
      <c r="BR33" s="30">
        <v>2020</v>
      </c>
      <c r="BS33" s="117" t="s">
        <v>16</v>
      </c>
      <c r="BT33" s="23">
        <v>2016</v>
      </c>
      <c r="BU33" s="30">
        <v>2017</v>
      </c>
      <c r="BV33" s="30">
        <v>2018</v>
      </c>
      <c r="BW33" s="30">
        <v>2019</v>
      </c>
      <c r="BX33" s="30">
        <v>2020</v>
      </c>
      <c r="BY33" s="117" t="s">
        <v>16</v>
      </c>
      <c r="BZ33" s="164"/>
      <c r="CA33" s="173"/>
      <c r="CB33" s="22"/>
      <c r="CC33" s="117" t="s">
        <v>16</v>
      </c>
      <c r="CD33" s="24" t="s">
        <v>16</v>
      </c>
      <c r="CE33" s="23">
        <v>2021</v>
      </c>
      <c r="CF33" s="30">
        <v>2022</v>
      </c>
      <c r="CG33" s="117" t="s">
        <v>16</v>
      </c>
      <c r="CH33" s="23">
        <v>2021</v>
      </c>
      <c r="CI33" s="30">
        <v>2022</v>
      </c>
      <c r="CJ33" s="30">
        <v>2023</v>
      </c>
      <c r="CK33" s="30">
        <v>2024</v>
      </c>
      <c r="CL33" s="30">
        <v>2025</v>
      </c>
      <c r="CM33" s="30">
        <v>2026</v>
      </c>
      <c r="CN33" s="30">
        <v>2027</v>
      </c>
      <c r="CO33" s="30">
        <v>2028</v>
      </c>
      <c r="CP33" s="30">
        <v>2029</v>
      </c>
      <c r="CQ33" s="30">
        <v>2030</v>
      </c>
      <c r="CR33" s="30">
        <v>2031</v>
      </c>
      <c r="CS33" s="30">
        <v>2032</v>
      </c>
      <c r="CT33" s="30">
        <v>2033</v>
      </c>
      <c r="CU33" s="30">
        <v>2034</v>
      </c>
      <c r="CV33" s="30">
        <v>2035</v>
      </c>
      <c r="CW33" s="30">
        <v>2036</v>
      </c>
      <c r="CX33" s="30">
        <v>2037</v>
      </c>
      <c r="CY33" s="117" t="s">
        <v>16</v>
      </c>
      <c r="CZ33" s="164"/>
      <c r="DA33" s="173"/>
    </row>
    <row r="34" spans="1:105" ht="30" x14ac:dyDescent="0.25">
      <c r="A34" s="32"/>
      <c r="B34" s="14" t="s">
        <v>18</v>
      </c>
      <c r="C34" s="1"/>
      <c r="D34" s="39"/>
      <c r="E34" s="39"/>
      <c r="F34" s="39"/>
      <c r="G34" s="39"/>
      <c r="H34" s="39"/>
      <c r="I34" s="39"/>
      <c r="J34" s="39"/>
      <c r="K34" s="39"/>
      <c r="L34" s="39"/>
      <c r="M34" s="39"/>
      <c r="N34" s="39"/>
      <c r="O34" s="34"/>
      <c r="P34" s="34"/>
      <c r="Q34" s="39"/>
      <c r="R34" s="39"/>
      <c r="S34" s="39"/>
      <c r="T34" s="34"/>
      <c r="U34" s="39"/>
      <c r="V34" s="39"/>
      <c r="W34" s="39"/>
      <c r="X34" s="39"/>
      <c r="Y34" s="39"/>
      <c r="Z34" s="34" t="str">
        <f>IF(SUM(U34:Y34)=0,"",SUM(U34:Y34))</f>
        <v/>
      </c>
      <c r="AA34" s="34"/>
      <c r="AB34" s="34"/>
      <c r="AC34" s="35"/>
      <c r="AD34" s="39"/>
      <c r="AE34" s="39"/>
      <c r="AF34" s="39"/>
      <c r="AG34" s="39"/>
      <c r="AH34" s="39"/>
      <c r="AI34" s="34"/>
      <c r="AJ34" s="39"/>
      <c r="AK34" s="39"/>
      <c r="AL34" s="39"/>
      <c r="AM34" s="39"/>
      <c r="AN34" s="39"/>
      <c r="AO34" s="34"/>
      <c r="AP34" s="39"/>
      <c r="AQ34" s="39"/>
      <c r="AR34" s="39"/>
      <c r="AS34" s="39"/>
      <c r="AT34" s="39"/>
      <c r="AU34" s="34"/>
      <c r="AV34" s="39"/>
      <c r="AW34" s="39"/>
      <c r="AX34" s="39"/>
      <c r="AY34" s="39"/>
      <c r="AZ34" s="39"/>
      <c r="BA34" s="34"/>
      <c r="BB34" s="34"/>
      <c r="BC34" s="66"/>
      <c r="BD34" s="35"/>
      <c r="BE34" s="39"/>
      <c r="BF34" s="39"/>
      <c r="BG34" s="39"/>
      <c r="BH34" s="39"/>
      <c r="BI34" s="39"/>
      <c r="BJ34" s="34"/>
      <c r="BK34" s="39"/>
      <c r="BL34" s="39"/>
      <c r="BM34" s="34"/>
      <c r="BN34" s="39"/>
      <c r="BO34" s="39"/>
      <c r="BP34" s="39"/>
      <c r="BQ34" s="39"/>
      <c r="BR34" s="39"/>
      <c r="BS34" s="34"/>
      <c r="BT34" s="39"/>
      <c r="BU34" s="39"/>
      <c r="BV34" s="39"/>
      <c r="BW34" s="39"/>
      <c r="BX34" s="39"/>
      <c r="BY34" s="34"/>
      <c r="BZ34" s="34"/>
      <c r="CA34" s="66"/>
      <c r="CB34" s="35"/>
      <c r="CC34" s="34"/>
      <c r="CD34" s="34"/>
      <c r="CE34" s="39"/>
      <c r="CF34" s="39"/>
      <c r="CG34" s="34"/>
      <c r="CH34" s="39"/>
      <c r="CI34" s="39"/>
      <c r="CJ34" s="39"/>
      <c r="CK34" s="39"/>
      <c r="CL34" s="39"/>
      <c r="CM34" s="39"/>
      <c r="CN34" s="39"/>
      <c r="CO34" s="39"/>
      <c r="CP34" s="39"/>
      <c r="CQ34" s="39"/>
      <c r="CR34" s="39"/>
      <c r="CS34" s="39"/>
      <c r="CT34" s="39"/>
      <c r="CU34" s="39"/>
      <c r="CV34" s="39"/>
      <c r="CW34" s="39"/>
      <c r="CX34" s="39"/>
      <c r="CY34" s="34"/>
      <c r="CZ34" s="34"/>
      <c r="DA34" s="66"/>
    </row>
    <row r="35" spans="1:105" ht="15.75" customHeight="1" x14ac:dyDescent="0.25">
      <c r="A35" s="42"/>
      <c r="B35" s="15" t="s">
        <v>35</v>
      </c>
      <c r="C35" s="1"/>
      <c r="D35" s="41"/>
      <c r="E35" s="41"/>
      <c r="F35" s="41"/>
      <c r="G35" s="41"/>
      <c r="H35" s="41"/>
      <c r="I35" s="41"/>
      <c r="J35" s="41"/>
      <c r="K35" s="41"/>
      <c r="L35" s="41"/>
      <c r="M35" s="41"/>
      <c r="N35" s="41"/>
      <c r="O35" s="36">
        <f>SUM(D35:N35)</f>
        <v>0</v>
      </c>
      <c r="P35" s="36"/>
      <c r="Q35" s="41"/>
      <c r="R35" s="41"/>
      <c r="S35" s="41"/>
      <c r="T35" s="36">
        <f>SUM(Q35:S35)</f>
        <v>0</v>
      </c>
      <c r="U35" s="41"/>
      <c r="V35" s="41"/>
      <c r="W35" s="41"/>
      <c r="X35" s="41"/>
      <c r="Y35" s="41"/>
      <c r="Z35" s="36">
        <f>SUM(U35:Y35)</f>
        <v>0</v>
      </c>
      <c r="AA35" s="36">
        <f>SUM(O35,P35,T35,Z35)</f>
        <v>0</v>
      </c>
      <c r="AB35" s="67" t="str">
        <f t="shared" ref="AB35:AB44" si="17">IF(AA35=0,"",AA35/$AA$44)</f>
        <v/>
      </c>
      <c r="AC35" s="33"/>
      <c r="AD35" s="41"/>
      <c r="AE35" s="41"/>
      <c r="AF35" s="41"/>
      <c r="AG35" s="41">
        <v>30.742000000000001</v>
      </c>
      <c r="AH35" s="41">
        <v>24.263000000000002</v>
      </c>
      <c r="AI35" s="36">
        <f>SUM(AD35:AH35)</f>
        <v>55.005000000000003</v>
      </c>
      <c r="AJ35" s="41"/>
      <c r="AK35" s="41"/>
      <c r="AL35" s="41"/>
      <c r="AM35" s="41"/>
      <c r="AN35" s="41"/>
      <c r="AO35" s="36">
        <f>SUM(AJ35:AN35)</f>
        <v>0</v>
      </c>
      <c r="AP35" s="41"/>
      <c r="AQ35" s="41"/>
      <c r="AR35" s="41"/>
      <c r="AS35" s="41"/>
      <c r="AT35" s="41"/>
      <c r="AU35" s="36">
        <f>SUM(AP35:AT35)</f>
        <v>0</v>
      </c>
      <c r="AV35" s="41"/>
      <c r="AW35" s="41"/>
      <c r="AX35" s="41"/>
      <c r="AY35" s="41"/>
      <c r="AZ35" s="41"/>
      <c r="BA35" s="36">
        <f>SUM(AV35:AZ35)</f>
        <v>0</v>
      </c>
      <c r="BB35" s="36">
        <f>SUM(AI35,AO35,AU35,BA35)</f>
        <v>55.005000000000003</v>
      </c>
      <c r="BC35" s="67">
        <f t="shared" ref="BC35:BC44" si="18">IF(BB35=0,"",BB35/$BB$44)</f>
        <v>0.3338954407383396</v>
      </c>
      <c r="BD35" s="33"/>
      <c r="BE35" s="41">
        <v>22.976890000000001</v>
      </c>
      <c r="BF35" s="41">
        <v>22.191076850000002</v>
      </c>
      <c r="BG35" s="41">
        <v>24.479173379999999</v>
      </c>
      <c r="BH35" s="41">
        <v>22.397200000000002</v>
      </c>
      <c r="BI35" s="41"/>
      <c r="BJ35" s="36">
        <f>SUM(BE35:BI35)</f>
        <v>92.044340229999989</v>
      </c>
      <c r="BK35" s="41"/>
      <c r="BL35" s="41"/>
      <c r="BM35" s="36">
        <f>SUM(BK35:BL35)</f>
        <v>0</v>
      </c>
      <c r="BN35" s="41"/>
      <c r="BO35" s="41"/>
      <c r="BP35" s="41"/>
      <c r="BQ35" s="41">
        <v>0</v>
      </c>
      <c r="BR35" s="41">
        <v>0</v>
      </c>
      <c r="BS35" s="36">
        <f>SUM(BN35:BR35)</f>
        <v>0</v>
      </c>
      <c r="BT35" s="41"/>
      <c r="BU35" s="41"/>
      <c r="BV35" s="41"/>
      <c r="BW35" s="41"/>
      <c r="BX35" s="41"/>
      <c r="BY35" s="36">
        <f>SUM(BT35:BX35)</f>
        <v>0</v>
      </c>
      <c r="BZ35" s="36">
        <f>SUM(BJ35,BM35,BS35,BY35)</f>
        <v>92.044340229999989</v>
      </c>
      <c r="CA35" s="67">
        <f t="shared" ref="CA35:CA44" si="19">IF(BZ35=0,"",BZ35/$BZ$44)</f>
        <v>0.34922289674806917</v>
      </c>
      <c r="CB35" s="33"/>
      <c r="CC35" s="36"/>
      <c r="CD35" s="36"/>
      <c r="CE35" s="41"/>
      <c r="CF35" s="41"/>
      <c r="CG35" s="36">
        <f>SUM(CE35:CF35)</f>
        <v>0</v>
      </c>
      <c r="CH35" s="41">
        <v>0</v>
      </c>
      <c r="CI35" s="41">
        <v>0</v>
      </c>
      <c r="CJ35" s="41">
        <v>0</v>
      </c>
      <c r="CK35" s="41">
        <v>0</v>
      </c>
      <c r="CL35" s="41">
        <v>0</v>
      </c>
      <c r="CM35" s="41">
        <v>0</v>
      </c>
      <c r="CN35" s="41">
        <v>0</v>
      </c>
      <c r="CO35" s="41">
        <v>0</v>
      </c>
      <c r="CP35" s="41">
        <v>0</v>
      </c>
      <c r="CQ35" s="41">
        <v>0</v>
      </c>
      <c r="CR35" s="41"/>
      <c r="CS35" s="41"/>
      <c r="CT35" s="41"/>
      <c r="CU35" s="41"/>
      <c r="CV35" s="41"/>
      <c r="CW35" s="41"/>
      <c r="CX35" s="41"/>
      <c r="CY35" s="36">
        <f>SUM(CH35:CX35)</f>
        <v>0</v>
      </c>
      <c r="CZ35" s="36">
        <f>SUM(CC35,CD35,CG35,CY35)</f>
        <v>0</v>
      </c>
      <c r="DA35" s="67" t="str">
        <f t="shared" ref="DA35:DA44" si="20">IF(CZ35=0,"",CZ35/$CZ$44)</f>
        <v/>
      </c>
    </row>
    <row r="36" spans="1:105" ht="15.75" customHeight="1" x14ac:dyDescent="0.25">
      <c r="A36" s="42"/>
      <c r="B36" s="15" t="s">
        <v>44</v>
      </c>
      <c r="C36" s="1"/>
      <c r="D36" s="41"/>
      <c r="E36" s="41"/>
      <c r="F36" s="41"/>
      <c r="G36" s="41"/>
      <c r="H36" s="41"/>
      <c r="I36" s="41"/>
      <c r="J36" s="41"/>
      <c r="K36" s="41"/>
      <c r="L36" s="41"/>
      <c r="M36" s="41"/>
      <c r="N36" s="41"/>
      <c r="O36" s="36">
        <f>SUM(D36:N36)</f>
        <v>0</v>
      </c>
      <c r="P36" s="36"/>
      <c r="Q36" s="41"/>
      <c r="R36" s="41"/>
      <c r="S36" s="41"/>
      <c r="T36" s="36">
        <f>SUM(Q36:S36)</f>
        <v>0</v>
      </c>
      <c r="U36" s="41"/>
      <c r="V36" s="41"/>
      <c r="W36" s="41"/>
      <c r="X36" s="41"/>
      <c r="Y36" s="41"/>
      <c r="Z36" s="36">
        <f>SUM(U36:Y36)</f>
        <v>0</v>
      </c>
      <c r="AA36" s="36">
        <f>SUM(O36,P36,T36,Z36)</f>
        <v>0</v>
      </c>
      <c r="AB36" s="67" t="str">
        <f t="shared" si="17"/>
        <v/>
      </c>
      <c r="AC36" s="33"/>
      <c r="AD36" s="41"/>
      <c r="AE36" s="41"/>
      <c r="AF36" s="41"/>
      <c r="AG36" s="41"/>
      <c r="AH36" s="41">
        <v>4.7321999999999997</v>
      </c>
      <c r="AI36" s="36">
        <f>SUM(AD36:AH36)</f>
        <v>4.7321999999999997</v>
      </c>
      <c r="AJ36" s="41"/>
      <c r="AK36" s="41"/>
      <c r="AL36" s="41"/>
      <c r="AM36" s="41"/>
      <c r="AN36" s="41"/>
      <c r="AO36" s="36">
        <f>SUM(AJ36:AN36)</f>
        <v>0</v>
      </c>
      <c r="AP36" s="41"/>
      <c r="AQ36" s="41"/>
      <c r="AR36" s="41"/>
      <c r="AS36" s="41"/>
      <c r="AT36" s="41"/>
      <c r="AU36" s="36">
        <f>SUM(AP36:AT36)</f>
        <v>0</v>
      </c>
      <c r="AV36" s="41"/>
      <c r="AW36" s="41"/>
      <c r="AX36" s="41"/>
      <c r="AY36" s="41"/>
      <c r="AZ36" s="41"/>
      <c r="BA36" s="36">
        <f>SUM(AV36:AZ36)</f>
        <v>0</v>
      </c>
      <c r="BB36" s="36">
        <f>SUM(AI36,AO36,AU36,BA36)</f>
        <v>4.7321999999999997</v>
      </c>
      <c r="BC36" s="67">
        <f t="shared" si="18"/>
        <v>2.8725752289100456E-2</v>
      </c>
      <c r="BD36" s="33"/>
      <c r="BE36" s="41">
        <v>18.600539999999999</v>
      </c>
      <c r="BF36" s="41">
        <v>11.45331</v>
      </c>
      <c r="BG36" s="41">
        <v>5.2708399999999997</v>
      </c>
      <c r="BH36" s="41"/>
      <c r="BI36" s="41"/>
      <c r="BJ36" s="36">
        <f>SUM(BE36:BI36)</f>
        <v>35.324689999999997</v>
      </c>
      <c r="BK36" s="41"/>
      <c r="BL36" s="41"/>
      <c r="BM36" s="36">
        <f>SUM(BK36:BL36)</f>
        <v>0</v>
      </c>
      <c r="BN36" s="41"/>
      <c r="BO36" s="41"/>
      <c r="BP36" s="41"/>
      <c r="BQ36" s="41">
        <v>0</v>
      </c>
      <c r="BR36" s="41">
        <v>0</v>
      </c>
      <c r="BS36" s="36">
        <f>SUM(BN36:BR36)</f>
        <v>0</v>
      </c>
      <c r="BT36" s="41"/>
      <c r="BU36" s="41"/>
      <c r="BV36" s="41"/>
      <c r="BW36" s="41"/>
      <c r="BX36" s="41"/>
      <c r="BY36" s="36">
        <f>SUM(BT36:BX36)</f>
        <v>0</v>
      </c>
      <c r="BZ36" s="36">
        <f>SUM(BJ36,BM36,BS36,BY36)</f>
        <v>35.324689999999997</v>
      </c>
      <c r="CA36" s="67">
        <f t="shared" si="19"/>
        <v>0.13402443363385441</v>
      </c>
      <c r="CB36" s="33"/>
      <c r="CC36" s="36"/>
      <c r="CD36" s="36"/>
      <c r="CE36" s="41"/>
      <c r="CF36" s="41"/>
      <c r="CG36" s="36">
        <f>SUM(CE36:CF36)</f>
        <v>0</v>
      </c>
      <c r="CH36" s="41"/>
      <c r="CI36" s="41"/>
      <c r="CJ36" s="41"/>
      <c r="CK36" s="41"/>
      <c r="CL36" s="41"/>
      <c r="CM36" s="41"/>
      <c r="CN36" s="41"/>
      <c r="CO36" s="41"/>
      <c r="CP36" s="41"/>
      <c r="CQ36" s="41"/>
      <c r="CR36" s="41"/>
      <c r="CS36" s="41"/>
      <c r="CT36" s="41"/>
      <c r="CU36" s="41"/>
      <c r="CV36" s="41"/>
      <c r="CW36" s="41"/>
      <c r="CX36" s="41"/>
      <c r="CY36" s="36">
        <f>SUM(CH36:CX36)</f>
        <v>0</v>
      </c>
      <c r="CZ36" s="36">
        <f>SUM(CC36,CD36,CG36,CY36)</f>
        <v>0</v>
      </c>
      <c r="DA36" s="67" t="str">
        <f t="shared" si="20"/>
        <v/>
      </c>
    </row>
    <row r="37" spans="1:105" ht="30" x14ac:dyDescent="0.25">
      <c r="A37" s="32"/>
      <c r="B37" s="61" t="s">
        <v>46</v>
      </c>
      <c r="C37" s="1"/>
      <c r="D37" s="53">
        <f t="shared" ref="D37:AA37" si="21">SUM(D35:D36)</f>
        <v>0</v>
      </c>
      <c r="E37" s="53">
        <f t="shared" si="21"/>
        <v>0</v>
      </c>
      <c r="F37" s="53">
        <f t="shared" si="21"/>
        <v>0</v>
      </c>
      <c r="G37" s="53">
        <f t="shared" si="21"/>
        <v>0</v>
      </c>
      <c r="H37" s="53">
        <f t="shared" si="21"/>
        <v>0</v>
      </c>
      <c r="I37" s="53">
        <f t="shared" si="21"/>
        <v>0</v>
      </c>
      <c r="J37" s="53">
        <f t="shared" si="21"/>
        <v>0</v>
      </c>
      <c r="K37" s="53">
        <f t="shared" si="21"/>
        <v>0</v>
      </c>
      <c r="L37" s="53">
        <f t="shared" si="21"/>
        <v>0</v>
      </c>
      <c r="M37" s="53">
        <f t="shared" si="21"/>
        <v>0</v>
      </c>
      <c r="N37" s="53">
        <f t="shared" si="21"/>
        <v>0</v>
      </c>
      <c r="O37" s="54">
        <f t="shared" si="21"/>
        <v>0</v>
      </c>
      <c r="P37" s="54">
        <f t="shared" si="21"/>
        <v>0</v>
      </c>
      <c r="Q37" s="53">
        <f t="shared" si="21"/>
        <v>0</v>
      </c>
      <c r="R37" s="53">
        <f t="shared" si="21"/>
        <v>0</v>
      </c>
      <c r="S37" s="53">
        <f t="shared" si="21"/>
        <v>0</v>
      </c>
      <c r="T37" s="54">
        <f t="shared" si="21"/>
        <v>0</v>
      </c>
      <c r="U37" s="53">
        <f t="shared" si="21"/>
        <v>0</v>
      </c>
      <c r="V37" s="53">
        <f t="shared" si="21"/>
        <v>0</v>
      </c>
      <c r="W37" s="53">
        <f t="shared" si="21"/>
        <v>0</v>
      </c>
      <c r="X37" s="53">
        <f t="shared" si="21"/>
        <v>0</v>
      </c>
      <c r="Y37" s="53">
        <f t="shared" si="21"/>
        <v>0</v>
      </c>
      <c r="Z37" s="54">
        <f t="shared" si="21"/>
        <v>0</v>
      </c>
      <c r="AA37" s="78">
        <f t="shared" si="21"/>
        <v>0</v>
      </c>
      <c r="AB37" s="79" t="str">
        <f t="shared" si="17"/>
        <v/>
      </c>
      <c r="AC37" s="35"/>
      <c r="AD37" s="53">
        <f t="shared" ref="AD37:BB37" si="22">SUM(AD35:AD36)</f>
        <v>0</v>
      </c>
      <c r="AE37" s="53">
        <f t="shared" si="22"/>
        <v>0</v>
      </c>
      <c r="AF37" s="53">
        <f t="shared" si="22"/>
        <v>0</v>
      </c>
      <c r="AG37" s="53">
        <f t="shared" si="22"/>
        <v>30.742000000000001</v>
      </c>
      <c r="AH37" s="53">
        <f t="shared" si="22"/>
        <v>28.995200000000001</v>
      </c>
      <c r="AI37" s="54">
        <f t="shared" si="22"/>
        <v>59.737200000000001</v>
      </c>
      <c r="AJ37" s="53">
        <f t="shared" si="22"/>
        <v>0</v>
      </c>
      <c r="AK37" s="53">
        <f t="shared" si="22"/>
        <v>0</v>
      </c>
      <c r="AL37" s="53">
        <f t="shared" si="22"/>
        <v>0</v>
      </c>
      <c r="AM37" s="53">
        <f t="shared" si="22"/>
        <v>0</v>
      </c>
      <c r="AN37" s="53">
        <f t="shared" si="22"/>
        <v>0</v>
      </c>
      <c r="AO37" s="54">
        <f t="shared" si="22"/>
        <v>0</v>
      </c>
      <c r="AP37" s="53">
        <f t="shared" si="22"/>
        <v>0</v>
      </c>
      <c r="AQ37" s="53">
        <f t="shared" si="22"/>
        <v>0</v>
      </c>
      <c r="AR37" s="53">
        <f t="shared" si="22"/>
        <v>0</v>
      </c>
      <c r="AS37" s="53">
        <f t="shared" si="22"/>
        <v>0</v>
      </c>
      <c r="AT37" s="53">
        <f t="shared" si="22"/>
        <v>0</v>
      </c>
      <c r="AU37" s="54">
        <f t="shared" si="22"/>
        <v>0</v>
      </c>
      <c r="AV37" s="53">
        <f t="shared" si="22"/>
        <v>0</v>
      </c>
      <c r="AW37" s="53">
        <f t="shared" si="22"/>
        <v>0</v>
      </c>
      <c r="AX37" s="53">
        <f t="shared" si="22"/>
        <v>0</v>
      </c>
      <c r="AY37" s="53">
        <f t="shared" si="22"/>
        <v>0</v>
      </c>
      <c r="AZ37" s="53">
        <f t="shared" si="22"/>
        <v>0</v>
      </c>
      <c r="BA37" s="54">
        <f t="shared" si="22"/>
        <v>0</v>
      </c>
      <c r="BB37" s="78">
        <f t="shared" si="22"/>
        <v>59.737200000000001</v>
      </c>
      <c r="BC37" s="79">
        <f t="shared" si="18"/>
        <v>0.36262119302744006</v>
      </c>
      <c r="BD37" s="35"/>
      <c r="BE37" s="53">
        <f t="shared" ref="BE37:BZ37" si="23">SUM(BE35:BE36)</f>
        <v>41.57743</v>
      </c>
      <c r="BF37" s="53">
        <f t="shared" si="23"/>
        <v>33.644386850000004</v>
      </c>
      <c r="BG37" s="53">
        <f t="shared" si="23"/>
        <v>29.750013379999999</v>
      </c>
      <c r="BH37" s="53">
        <f t="shared" si="23"/>
        <v>22.397200000000002</v>
      </c>
      <c r="BI37" s="53">
        <f t="shared" si="23"/>
        <v>0</v>
      </c>
      <c r="BJ37" s="54">
        <f t="shared" si="23"/>
        <v>127.36903022999999</v>
      </c>
      <c r="BK37" s="53">
        <f t="shared" si="23"/>
        <v>0</v>
      </c>
      <c r="BL37" s="53">
        <f t="shared" si="23"/>
        <v>0</v>
      </c>
      <c r="BM37" s="54">
        <f t="shared" si="23"/>
        <v>0</v>
      </c>
      <c r="BN37" s="53">
        <f t="shared" si="23"/>
        <v>0</v>
      </c>
      <c r="BO37" s="53">
        <f t="shared" si="23"/>
        <v>0</v>
      </c>
      <c r="BP37" s="53">
        <f t="shared" si="23"/>
        <v>0</v>
      </c>
      <c r="BQ37" s="53">
        <f t="shared" si="23"/>
        <v>0</v>
      </c>
      <c r="BR37" s="53">
        <f t="shared" si="23"/>
        <v>0</v>
      </c>
      <c r="BS37" s="54">
        <f t="shared" si="23"/>
        <v>0</v>
      </c>
      <c r="BT37" s="53">
        <f t="shared" si="23"/>
        <v>0</v>
      </c>
      <c r="BU37" s="53">
        <f t="shared" si="23"/>
        <v>0</v>
      </c>
      <c r="BV37" s="53">
        <f t="shared" si="23"/>
        <v>0</v>
      </c>
      <c r="BW37" s="53">
        <f t="shared" si="23"/>
        <v>0</v>
      </c>
      <c r="BX37" s="53">
        <f t="shared" si="23"/>
        <v>0</v>
      </c>
      <c r="BY37" s="54">
        <f t="shared" si="23"/>
        <v>0</v>
      </c>
      <c r="BZ37" s="78">
        <f t="shared" si="23"/>
        <v>127.36903022999999</v>
      </c>
      <c r="CA37" s="79">
        <f t="shared" si="19"/>
        <v>0.48324733038192358</v>
      </c>
      <c r="CB37" s="35"/>
      <c r="CC37" s="54">
        <f t="shared" ref="CC37:CZ37" si="24">SUM(CC35:CC36)</f>
        <v>0</v>
      </c>
      <c r="CD37" s="54">
        <f t="shared" si="24"/>
        <v>0</v>
      </c>
      <c r="CE37" s="53">
        <f t="shared" si="24"/>
        <v>0</v>
      </c>
      <c r="CF37" s="53">
        <f t="shared" si="24"/>
        <v>0</v>
      </c>
      <c r="CG37" s="54">
        <f t="shared" si="24"/>
        <v>0</v>
      </c>
      <c r="CH37" s="53">
        <f t="shared" si="24"/>
        <v>0</v>
      </c>
      <c r="CI37" s="53">
        <f t="shared" si="24"/>
        <v>0</v>
      </c>
      <c r="CJ37" s="53">
        <f t="shared" si="24"/>
        <v>0</v>
      </c>
      <c r="CK37" s="53">
        <f t="shared" si="24"/>
        <v>0</v>
      </c>
      <c r="CL37" s="53">
        <f t="shared" si="24"/>
        <v>0</v>
      </c>
      <c r="CM37" s="53">
        <f t="shared" si="24"/>
        <v>0</v>
      </c>
      <c r="CN37" s="53">
        <f t="shared" si="24"/>
        <v>0</v>
      </c>
      <c r="CO37" s="53">
        <f t="shared" si="24"/>
        <v>0</v>
      </c>
      <c r="CP37" s="53">
        <f t="shared" si="24"/>
        <v>0</v>
      </c>
      <c r="CQ37" s="53">
        <f t="shared" si="24"/>
        <v>0</v>
      </c>
      <c r="CR37" s="53">
        <f t="shared" si="24"/>
        <v>0</v>
      </c>
      <c r="CS37" s="53">
        <f t="shared" si="24"/>
        <v>0</v>
      </c>
      <c r="CT37" s="53">
        <f t="shared" si="24"/>
        <v>0</v>
      </c>
      <c r="CU37" s="53">
        <f t="shared" si="24"/>
        <v>0</v>
      </c>
      <c r="CV37" s="53">
        <f t="shared" si="24"/>
        <v>0</v>
      </c>
      <c r="CW37" s="53">
        <f t="shared" si="24"/>
        <v>0</v>
      </c>
      <c r="CX37" s="53">
        <f>SUM(CX35:CX36)</f>
        <v>0</v>
      </c>
      <c r="CY37" s="54">
        <f t="shared" si="24"/>
        <v>0</v>
      </c>
      <c r="CZ37" s="78">
        <f t="shared" si="24"/>
        <v>0</v>
      </c>
      <c r="DA37" s="79" t="str">
        <f t="shared" si="20"/>
        <v/>
      </c>
    </row>
    <row r="38" spans="1:105" ht="8.25" customHeight="1" x14ac:dyDescent="0.25">
      <c r="A38" s="32"/>
      <c r="AB38" s="65" t="str">
        <f t="shared" si="17"/>
        <v/>
      </c>
      <c r="BC38" s="65" t="str">
        <f t="shared" si="18"/>
        <v/>
      </c>
      <c r="CA38" s="65" t="str">
        <f t="shared" si="19"/>
        <v/>
      </c>
      <c r="DA38" s="65" t="str">
        <f t="shared" si="20"/>
        <v/>
      </c>
    </row>
    <row r="39" spans="1:105" ht="31.5" customHeight="1" x14ac:dyDescent="0.25">
      <c r="A39" s="32"/>
      <c r="B39" s="14" t="s">
        <v>47</v>
      </c>
      <c r="C39" s="1"/>
      <c r="D39" s="39"/>
      <c r="E39" s="39"/>
      <c r="F39" s="39"/>
      <c r="G39" s="39"/>
      <c r="H39" s="39"/>
      <c r="I39" s="39"/>
      <c r="J39" s="39"/>
      <c r="K39" s="39"/>
      <c r="L39" s="39"/>
      <c r="M39" s="39"/>
      <c r="N39" s="39"/>
      <c r="O39" s="34"/>
      <c r="P39" s="34"/>
      <c r="Q39" s="39"/>
      <c r="R39" s="39"/>
      <c r="S39" s="39"/>
      <c r="T39" s="34"/>
      <c r="U39" s="39"/>
      <c r="V39" s="39"/>
      <c r="W39" s="39"/>
      <c r="X39" s="39"/>
      <c r="Y39" s="39"/>
      <c r="Z39" s="34"/>
      <c r="AA39" s="34"/>
      <c r="AB39" s="69" t="str">
        <f t="shared" si="17"/>
        <v/>
      </c>
      <c r="AC39" s="35"/>
      <c r="AD39" s="39"/>
      <c r="AE39" s="39"/>
      <c r="AF39" s="39"/>
      <c r="AG39" s="39"/>
      <c r="AH39" s="39"/>
      <c r="AI39" s="34"/>
      <c r="AJ39" s="39"/>
      <c r="AK39" s="39"/>
      <c r="AL39" s="39"/>
      <c r="AM39" s="39"/>
      <c r="AN39" s="39"/>
      <c r="AO39" s="34"/>
      <c r="AP39" s="39"/>
      <c r="AQ39" s="39"/>
      <c r="AR39" s="39"/>
      <c r="AS39" s="39"/>
      <c r="AT39" s="39"/>
      <c r="AU39" s="34"/>
      <c r="AV39" s="39"/>
      <c r="AW39" s="39"/>
      <c r="AX39" s="39"/>
      <c r="AY39" s="39"/>
      <c r="AZ39" s="39"/>
      <c r="BA39" s="34"/>
      <c r="BB39" s="34"/>
      <c r="BC39" s="69" t="str">
        <f t="shared" si="18"/>
        <v/>
      </c>
      <c r="BD39" s="35"/>
      <c r="BE39" s="39"/>
      <c r="BF39" s="39"/>
      <c r="BG39" s="39"/>
      <c r="BH39" s="39"/>
      <c r="BI39" s="39"/>
      <c r="BJ39" s="34"/>
      <c r="BK39" s="39"/>
      <c r="BL39" s="39"/>
      <c r="BM39" s="34"/>
      <c r="BN39" s="39"/>
      <c r="BO39" s="39"/>
      <c r="BP39" s="39"/>
      <c r="BQ39" s="39"/>
      <c r="BR39" s="39"/>
      <c r="BS39" s="34"/>
      <c r="BT39" s="39"/>
      <c r="BU39" s="39"/>
      <c r="BV39" s="39"/>
      <c r="BW39" s="39"/>
      <c r="BX39" s="39"/>
      <c r="BY39" s="34"/>
      <c r="BZ39" s="34"/>
      <c r="CA39" s="69" t="str">
        <f t="shared" si="19"/>
        <v/>
      </c>
      <c r="CB39" s="35"/>
      <c r="CC39" s="34"/>
      <c r="CD39" s="34"/>
      <c r="CE39" s="39"/>
      <c r="CF39" s="39"/>
      <c r="CG39" s="34"/>
      <c r="CH39" s="39"/>
      <c r="CI39" s="39"/>
      <c r="CJ39" s="39"/>
      <c r="CK39" s="39"/>
      <c r="CL39" s="39"/>
      <c r="CM39" s="39"/>
      <c r="CN39" s="39"/>
      <c r="CO39" s="39"/>
      <c r="CP39" s="39"/>
      <c r="CQ39" s="39"/>
      <c r="CR39" s="39"/>
      <c r="CS39" s="39"/>
      <c r="CT39" s="39"/>
      <c r="CU39" s="39"/>
      <c r="CV39" s="39"/>
      <c r="CW39" s="39"/>
      <c r="CX39" s="39"/>
      <c r="CY39" s="34"/>
      <c r="CZ39" s="34"/>
      <c r="DA39" s="69" t="str">
        <f t="shared" si="20"/>
        <v/>
      </c>
    </row>
    <row r="40" spans="1:105" ht="15.75" customHeight="1" x14ac:dyDescent="0.25">
      <c r="A40" s="42">
        <v>3</v>
      </c>
      <c r="B40" s="15" t="s">
        <v>49</v>
      </c>
      <c r="C40" s="1"/>
      <c r="D40" s="41"/>
      <c r="E40" s="41"/>
      <c r="F40" s="41"/>
      <c r="G40" s="41"/>
      <c r="H40" s="41"/>
      <c r="I40" s="41"/>
      <c r="J40" s="41"/>
      <c r="K40" s="41"/>
      <c r="L40" s="41"/>
      <c r="M40" s="41"/>
      <c r="N40" s="41"/>
      <c r="O40" s="36">
        <f>SUM(D40:N40)</f>
        <v>0</v>
      </c>
      <c r="P40" s="36"/>
      <c r="Q40" s="41"/>
      <c r="R40" s="41">
        <v>0</v>
      </c>
      <c r="S40" s="41"/>
      <c r="T40" s="36">
        <f>SUM(Q40:S40)</f>
        <v>0</v>
      </c>
      <c r="U40" s="41"/>
      <c r="V40" s="41"/>
      <c r="W40" s="41"/>
      <c r="X40" s="41"/>
      <c r="Y40" s="41"/>
      <c r="Z40" s="36">
        <f>SUM(U40:Y40)</f>
        <v>0</v>
      </c>
      <c r="AA40" s="36">
        <f>SUM(O40,P40,T40,Z40)</f>
        <v>0</v>
      </c>
      <c r="AB40" s="67" t="str">
        <f t="shared" si="17"/>
        <v/>
      </c>
      <c r="AC40" s="35"/>
      <c r="AD40" s="41"/>
      <c r="AE40" s="41"/>
      <c r="AF40" s="41"/>
      <c r="AG40" s="41"/>
      <c r="AH40" s="41">
        <v>105</v>
      </c>
      <c r="AI40" s="36">
        <f>SUM(AD40:AH40)</f>
        <v>105</v>
      </c>
      <c r="AJ40" s="41"/>
      <c r="AK40" s="41"/>
      <c r="AL40" s="41"/>
      <c r="AM40" s="41"/>
      <c r="AN40" s="41"/>
      <c r="AO40" s="36">
        <f>SUM(AJ40:AN40)</f>
        <v>0</v>
      </c>
      <c r="AP40" s="41"/>
      <c r="AQ40" s="41"/>
      <c r="AR40" s="41"/>
      <c r="AS40" s="41"/>
      <c r="AT40" s="41"/>
      <c r="AU40" s="36">
        <f>SUM(AP40:AT40)</f>
        <v>0</v>
      </c>
      <c r="AV40" s="41"/>
      <c r="AW40" s="41"/>
      <c r="AX40" s="41"/>
      <c r="AY40" s="41"/>
      <c r="AZ40" s="41"/>
      <c r="BA40" s="36">
        <f>SUM(AV40:AZ40)</f>
        <v>0</v>
      </c>
      <c r="BB40" s="36">
        <f>SUM(AI40,AO40,AU40,BA40)</f>
        <v>105</v>
      </c>
      <c r="BC40" s="67">
        <f t="shared" si="18"/>
        <v>0.63737880697255989</v>
      </c>
      <c r="BD40" s="35"/>
      <c r="BE40" s="41">
        <v>51.6</v>
      </c>
      <c r="BF40" s="41">
        <v>40</v>
      </c>
      <c r="BG40" s="41">
        <v>44.6</v>
      </c>
      <c r="BH40" s="41"/>
      <c r="BI40" s="41"/>
      <c r="BJ40" s="36">
        <f>SUM(BE40:BI40)</f>
        <v>136.19999999999999</v>
      </c>
      <c r="BK40" s="41"/>
      <c r="BL40" s="41"/>
      <c r="BM40" s="36">
        <f>SUM(BK40:BL40)</f>
        <v>0</v>
      </c>
      <c r="BN40" s="41">
        <v>0</v>
      </c>
      <c r="BO40" s="41"/>
      <c r="BP40" s="41"/>
      <c r="BQ40" s="41">
        <v>0</v>
      </c>
      <c r="BR40" s="41">
        <v>0</v>
      </c>
      <c r="BS40" s="36">
        <f>SUM(BN40:BR40)</f>
        <v>0</v>
      </c>
      <c r="BT40" s="41"/>
      <c r="BU40" s="41"/>
      <c r="BV40" s="41"/>
      <c r="BW40" s="41"/>
      <c r="BX40" s="41"/>
      <c r="BY40" s="36">
        <f>SUM(BT40:BX40)</f>
        <v>0</v>
      </c>
      <c r="BZ40" s="36">
        <f>SUM(BJ40,BM40,BS40,BY40)</f>
        <v>136.19999999999999</v>
      </c>
      <c r="CA40" s="67">
        <f t="shared" si="19"/>
        <v>0.51675266961807653</v>
      </c>
      <c r="CB40" s="35"/>
      <c r="CC40" s="36"/>
      <c r="CD40" s="36"/>
      <c r="CE40" s="41"/>
      <c r="CF40" s="41"/>
      <c r="CG40" s="36">
        <f>SUM(CE40:CF40)</f>
        <v>0</v>
      </c>
      <c r="CH40" s="41"/>
      <c r="CI40" s="41"/>
      <c r="CJ40" s="41"/>
      <c r="CK40" s="41"/>
      <c r="CL40" s="41"/>
      <c r="CM40" s="41"/>
      <c r="CN40" s="41"/>
      <c r="CO40" s="41"/>
      <c r="CP40" s="41"/>
      <c r="CQ40" s="41"/>
      <c r="CR40" s="41"/>
      <c r="CS40" s="41"/>
      <c r="CT40" s="41"/>
      <c r="CU40" s="41"/>
      <c r="CV40" s="41"/>
      <c r="CW40" s="41"/>
      <c r="CX40" s="41"/>
      <c r="CY40" s="36">
        <f>SUM(CH40:CX40)</f>
        <v>0</v>
      </c>
      <c r="CZ40" s="36">
        <f>SUM(CC40,CD40,CG40,CY40)</f>
        <v>0</v>
      </c>
      <c r="DA40" s="67" t="str">
        <f t="shared" si="20"/>
        <v/>
      </c>
    </row>
    <row r="41" spans="1:105" ht="19.5" customHeight="1" x14ac:dyDescent="0.25">
      <c r="A41" s="32"/>
      <c r="B41" s="62" t="s">
        <v>51</v>
      </c>
      <c r="C41" s="1"/>
      <c r="D41" s="55">
        <f t="shared" ref="D41:AA41" si="25">SUM(D40:D40)</f>
        <v>0</v>
      </c>
      <c r="E41" s="55">
        <f t="shared" si="25"/>
        <v>0</v>
      </c>
      <c r="F41" s="55">
        <f t="shared" si="25"/>
        <v>0</v>
      </c>
      <c r="G41" s="55">
        <f t="shared" si="25"/>
        <v>0</v>
      </c>
      <c r="H41" s="55">
        <f t="shared" si="25"/>
        <v>0</v>
      </c>
      <c r="I41" s="55">
        <f t="shared" si="25"/>
        <v>0</v>
      </c>
      <c r="J41" s="55">
        <f t="shared" si="25"/>
        <v>0</v>
      </c>
      <c r="K41" s="55">
        <f t="shared" si="25"/>
        <v>0</v>
      </c>
      <c r="L41" s="55">
        <f t="shared" si="25"/>
        <v>0</v>
      </c>
      <c r="M41" s="55">
        <f t="shared" si="25"/>
        <v>0</v>
      </c>
      <c r="N41" s="55">
        <f t="shared" si="25"/>
        <v>0</v>
      </c>
      <c r="O41" s="56">
        <f t="shared" si="25"/>
        <v>0</v>
      </c>
      <c r="P41" s="56">
        <f t="shared" si="25"/>
        <v>0</v>
      </c>
      <c r="Q41" s="55">
        <f t="shared" si="25"/>
        <v>0</v>
      </c>
      <c r="R41" s="55">
        <f t="shared" si="25"/>
        <v>0</v>
      </c>
      <c r="S41" s="55">
        <f t="shared" si="25"/>
        <v>0</v>
      </c>
      <c r="T41" s="56">
        <f t="shared" si="25"/>
        <v>0</v>
      </c>
      <c r="U41" s="55">
        <f t="shared" si="25"/>
        <v>0</v>
      </c>
      <c r="V41" s="55">
        <f t="shared" si="25"/>
        <v>0</v>
      </c>
      <c r="W41" s="55">
        <f t="shared" si="25"/>
        <v>0</v>
      </c>
      <c r="X41" s="55">
        <f t="shared" si="25"/>
        <v>0</v>
      </c>
      <c r="Y41" s="55">
        <f t="shared" si="25"/>
        <v>0</v>
      </c>
      <c r="Z41" s="56">
        <f t="shared" si="25"/>
        <v>0</v>
      </c>
      <c r="AA41" s="56">
        <f t="shared" si="25"/>
        <v>0</v>
      </c>
      <c r="AB41" s="70" t="str">
        <f t="shared" si="17"/>
        <v/>
      </c>
      <c r="AC41" s="35"/>
      <c r="AD41" s="55">
        <f t="shared" ref="AD41:BB41" si="26">SUM(AD40:AD40)</f>
        <v>0</v>
      </c>
      <c r="AE41" s="55">
        <f t="shared" si="26"/>
        <v>0</v>
      </c>
      <c r="AF41" s="55">
        <f t="shared" si="26"/>
        <v>0</v>
      </c>
      <c r="AG41" s="55">
        <f t="shared" si="26"/>
        <v>0</v>
      </c>
      <c r="AH41" s="55">
        <f t="shared" si="26"/>
        <v>105</v>
      </c>
      <c r="AI41" s="56">
        <f t="shared" si="26"/>
        <v>105</v>
      </c>
      <c r="AJ41" s="55">
        <f t="shared" si="26"/>
        <v>0</v>
      </c>
      <c r="AK41" s="55">
        <f t="shared" si="26"/>
        <v>0</v>
      </c>
      <c r="AL41" s="55">
        <f t="shared" si="26"/>
        <v>0</v>
      </c>
      <c r="AM41" s="55">
        <f t="shared" si="26"/>
        <v>0</v>
      </c>
      <c r="AN41" s="55">
        <f t="shared" si="26"/>
        <v>0</v>
      </c>
      <c r="AO41" s="56">
        <f t="shared" si="26"/>
        <v>0</v>
      </c>
      <c r="AP41" s="55">
        <f t="shared" si="26"/>
        <v>0</v>
      </c>
      <c r="AQ41" s="55">
        <f t="shared" si="26"/>
        <v>0</v>
      </c>
      <c r="AR41" s="55">
        <f t="shared" si="26"/>
        <v>0</v>
      </c>
      <c r="AS41" s="55">
        <f t="shared" si="26"/>
        <v>0</v>
      </c>
      <c r="AT41" s="55">
        <f t="shared" si="26"/>
        <v>0</v>
      </c>
      <c r="AU41" s="56">
        <f t="shared" si="26"/>
        <v>0</v>
      </c>
      <c r="AV41" s="55">
        <f t="shared" si="26"/>
        <v>0</v>
      </c>
      <c r="AW41" s="55">
        <f t="shared" si="26"/>
        <v>0</v>
      </c>
      <c r="AX41" s="55">
        <f t="shared" si="26"/>
        <v>0</v>
      </c>
      <c r="AY41" s="55">
        <f t="shared" si="26"/>
        <v>0</v>
      </c>
      <c r="AZ41" s="55">
        <f t="shared" si="26"/>
        <v>0</v>
      </c>
      <c r="BA41" s="56">
        <f t="shared" si="26"/>
        <v>0</v>
      </c>
      <c r="BB41" s="56">
        <f t="shared" si="26"/>
        <v>105</v>
      </c>
      <c r="BC41" s="70">
        <f t="shared" si="18"/>
        <v>0.63737880697255989</v>
      </c>
      <c r="BD41" s="35"/>
      <c r="BE41" s="55">
        <f t="shared" ref="BE41:BZ41" si="27">SUM(BE40:BE40)</f>
        <v>51.6</v>
      </c>
      <c r="BF41" s="55">
        <f t="shared" si="27"/>
        <v>40</v>
      </c>
      <c r="BG41" s="55">
        <f t="shared" si="27"/>
        <v>44.6</v>
      </c>
      <c r="BH41" s="55">
        <f t="shared" si="27"/>
        <v>0</v>
      </c>
      <c r="BI41" s="55">
        <f t="shared" si="27"/>
        <v>0</v>
      </c>
      <c r="BJ41" s="56">
        <f t="shared" si="27"/>
        <v>136.19999999999999</v>
      </c>
      <c r="BK41" s="55">
        <f t="shared" si="27"/>
        <v>0</v>
      </c>
      <c r="BL41" s="55">
        <f t="shared" si="27"/>
        <v>0</v>
      </c>
      <c r="BM41" s="56">
        <f t="shared" si="27"/>
        <v>0</v>
      </c>
      <c r="BN41" s="55">
        <f t="shared" si="27"/>
        <v>0</v>
      </c>
      <c r="BO41" s="55">
        <f t="shared" si="27"/>
        <v>0</v>
      </c>
      <c r="BP41" s="55">
        <f t="shared" si="27"/>
        <v>0</v>
      </c>
      <c r="BQ41" s="55">
        <f t="shared" si="27"/>
        <v>0</v>
      </c>
      <c r="BR41" s="55">
        <f t="shared" si="27"/>
        <v>0</v>
      </c>
      <c r="BS41" s="56">
        <f t="shared" si="27"/>
        <v>0</v>
      </c>
      <c r="BT41" s="55">
        <f t="shared" si="27"/>
        <v>0</v>
      </c>
      <c r="BU41" s="55">
        <f t="shared" si="27"/>
        <v>0</v>
      </c>
      <c r="BV41" s="55">
        <f t="shared" si="27"/>
        <v>0</v>
      </c>
      <c r="BW41" s="55">
        <f t="shared" si="27"/>
        <v>0</v>
      </c>
      <c r="BX41" s="55">
        <f t="shared" si="27"/>
        <v>0</v>
      </c>
      <c r="BY41" s="56">
        <f t="shared" si="27"/>
        <v>0</v>
      </c>
      <c r="BZ41" s="56">
        <f t="shared" si="27"/>
        <v>136.19999999999999</v>
      </c>
      <c r="CA41" s="70">
        <f t="shared" si="19"/>
        <v>0.51675266961807653</v>
      </c>
      <c r="CB41" s="35"/>
      <c r="CC41" s="56">
        <f t="shared" ref="CC41:CZ41" si="28">SUM(CC40:CC40)</f>
        <v>0</v>
      </c>
      <c r="CD41" s="56">
        <f t="shared" si="28"/>
        <v>0</v>
      </c>
      <c r="CE41" s="55">
        <f t="shared" si="28"/>
        <v>0</v>
      </c>
      <c r="CF41" s="55">
        <f t="shared" si="28"/>
        <v>0</v>
      </c>
      <c r="CG41" s="56">
        <f t="shared" si="28"/>
        <v>0</v>
      </c>
      <c r="CH41" s="55">
        <f t="shared" si="28"/>
        <v>0</v>
      </c>
      <c r="CI41" s="55">
        <f t="shared" si="28"/>
        <v>0</v>
      </c>
      <c r="CJ41" s="55">
        <f t="shared" si="28"/>
        <v>0</v>
      </c>
      <c r="CK41" s="55">
        <f t="shared" si="28"/>
        <v>0</v>
      </c>
      <c r="CL41" s="55">
        <f t="shared" si="28"/>
        <v>0</v>
      </c>
      <c r="CM41" s="55">
        <f t="shared" si="28"/>
        <v>0</v>
      </c>
      <c r="CN41" s="55">
        <f t="shared" si="28"/>
        <v>0</v>
      </c>
      <c r="CO41" s="55">
        <f t="shared" si="28"/>
        <v>0</v>
      </c>
      <c r="CP41" s="55">
        <f t="shared" si="28"/>
        <v>0</v>
      </c>
      <c r="CQ41" s="55">
        <f t="shared" si="28"/>
        <v>0</v>
      </c>
      <c r="CR41" s="55">
        <f t="shared" si="28"/>
        <v>0</v>
      </c>
      <c r="CS41" s="55">
        <f t="shared" si="28"/>
        <v>0</v>
      </c>
      <c r="CT41" s="55">
        <f t="shared" si="28"/>
        <v>0</v>
      </c>
      <c r="CU41" s="55">
        <f t="shared" si="28"/>
        <v>0</v>
      </c>
      <c r="CV41" s="55">
        <f t="shared" si="28"/>
        <v>0</v>
      </c>
      <c r="CW41" s="55">
        <f t="shared" si="28"/>
        <v>0</v>
      </c>
      <c r="CX41" s="55">
        <f>SUM(CX40:CX40)</f>
        <v>0</v>
      </c>
      <c r="CY41" s="56">
        <f t="shared" si="28"/>
        <v>0</v>
      </c>
      <c r="CZ41" s="56">
        <f t="shared" si="28"/>
        <v>0</v>
      </c>
      <c r="DA41" s="70" t="str">
        <f t="shared" si="20"/>
        <v/>
      </c>
    </row>
    <row r="42" spans="1:105" ht="35.25" customHeight="1" x14ac:dyDescent="0.25">
      <c r="A42" s="42"/>
      <c r="B42" s="61" t="s">
        <v>66</v>
      </c>
      <c r="C42" s="1"/>
      <c r="D42" s="53">
        <f>D41</f>
        <v>0</v>
      </c>
      <c r="E42" s="53">
        <f t="shared" ref="E42:AA42" si="29">E41</f>
        <v>0</v>
      </c>
      <c r="F42" s="53">
        <f t="shared" si="29"/>
        <v>0</v>
      </c>
      <c r="G42" s="53">
        <f t="shared" si="29"/>
        <v>0</v>
      </c>
      <c r="H42" s="53">
        <f t="shared" si="29"/>
        <v>0</v>
      </c>
      <c r="I42" s="53">
        <f t="shared" si="29"/>
        <v>0</v>
      </c>
      <c r="J42" s="53">
        <f t="shared" si="29"/>
        <v>0</v>
      </c>
      <c r="K42" s="53">
        <f t="shared" si="29"/>
        <v>0</v>
      </c>
      <c r="L42" s="53">
        <f t="shared" si="29"/>
        <v>0</v>
      </c>
      <c r="M42" s="53">
        <f t="shared" si="29"/>
        <v>0</v>
      </c>
      <c r="N42" s="53">
        <f t="shared" si="29"/>
        <v>0</v>
      </c>
      <c r="O42" s="54">
        <f t="shared" si="29"/>
        <v>0</v>
      </c>
      <c r="P42" s="54">
        <f t="shared" si="29"/>
        <v>0</v>
      </c>
      <c r="Q42" s="53">
        <f t="shared" si="29"/>
        <v>0</v>
      </c>
      <c r="R42" s="53">
        <f t="shared" si="29"/>
        <v>0</v>
      </c>
      <c r="S42" s="53">
        <f t="shared" si="29"/>
        <v>0</v>
      </c>
      <c r="T42" s="54">
        <f t="shared" si="29"/>
        <v>0</v>
      </c>
      <c r="U42" s="53">
        <f t="shared" si="29"/>
        <v>0</v>
      </c>
      <c r="V42" s="53">
        <f t="shared" si="29"/>
        <v>0</v>
      </c>
      <c r="W42" s="53">
        <f t="shared" si="29"/>
        <v>0</v>
      </c>
      <c r="X42" s="53">
        <f t="shared" si="29"/>
        <v>0</v>
      </c>
      <c r="Y42" s="53">
        <f t="shared" si="29"/>
        <v>0</v>
      </c>
      <c r="Z42" s="54">
        <f t="shared" si="29"/>
        <v>0</v>
      </c>
      <c r="AA42" s="80">
        <f t="shared" si="29"/>
        <v>0</v>
      </c>
      <c r="AB42" s="81" t="str">
        <f t="shared" si="17"/>
        <v/>
      </c>
      <c r="AC42" s="35"/>
      <c r="AD42" s="53">
        <f t="shared" ref="AD42:BB42" si="30">AD41</f>
        <v>0</v>
      </c>
      <c r="AE42" s="53">
        <f t="shared" si="30"/>
        <v>0</v>
      </c>
      <c r="AF42" s="53">
        <f t="shared" si="30"/>
        <v>0</v>
      </c>
      <c r="AG42" s="53">
        <f t="shared" si="30"/>
        <v>0</v>
      </c>
      <c r="AH42" s="53">
        <f t="shared" si="30"/>
        <v>105</v>
      </c>
      <c r="AI42" s="54">
        <f t="shared" si="30"/>
        <v>105</v>
      </c>
      <c r="AJ42" s="53">
        <f t="shared" si="30"/>
        <v>0</v>
      </c>
      <c r="AK42" s="53">
        <f t="shared" si="30"/>
        <v>0</v>
      </c>
      <c r="AL42" s="53">
        <f t="shared" si="30"/>
        <v>0</v>
      </c>
      <c r="AM42" s="53">
        <f t="shared" si="30"/>
        <v>0</v>
      </c>
      <c r="AN42" s="53">
        <f t="shared" si="30"/>
        <v>0</v>
      </c>
      <c r="AO42" s="54">
        <f t="shared" si="30"/>
        <v>0</v>
      </c>
      <c r="AP42" s="53">
        <f t="shared" si="30"/>
        <v>0</v>
      </c>
      <c r="AQ42" s="53">
        <f t="shared" si="30"/>
        <v>0</v>
      </c>
      <c r="AR42" s="53">
        <f t="shared" si="30"/>
        <v>0</v>
      </c>
      <c r="AS42" s="53">
        <f t="shared" si="30"/>
        <v>0</v>
      </c>
      <c r="AT42" s="53">
        <f t="shared" si="30"/>
        <v>0</v>
      </c>
      <c r="AU42" s="54">
        <f t="shared" si="30"/>
        <v>0</v>
      </c>
      <c r="AV42" s="53">
        <f t="shared" si="30"/>
        <v>0</v>
      </c>
      <c r="AW42" s="53">
        <f t="shared" si="30"/>
        <v>0</v>
      </c>
      <c r="AX42" s="53">
        <f t="shared" si="30"/>
        <v>0</v>
      </c>
      <c r="AY42" s="53">
        <f t="shared" si="30"/>
        <v>0</v>
      </c>
      <c r="AZ42" s="53">
        <f t="shared" si="30"/>
        <v>0</v>
      </c>
      <c r="BA42" s="54">
        <f t="shared" si="30"/>
        <v>0</v>
      </c>
      <c r="BB42" s="80">
        <f t="shared" si="30"/>
        <v>105</v>
      </c>
      <c r="BC42" s="81">
        <f t="shared" si="18"/>
        <v>0.63737880697255989</v>
      </c>
      <c r="BD42" s="35"/>
      <c r="BE42" s="53">
        <f t="shared" ref="BE42:BZ42" si="31">BE41</f>
        <v>51.6</v>
      </c>
      <c r="BF42" s="53">
        <f t="shared" si="31"/>
        <v>40</v>
      </c>
      <c r="BG42" s="53">
        <f t="shared" si="31"/>
        <v>44.6</v>
      </c>
      <c r="BH42" s="53">
        <f t="shared" si="31"/>
        <v>0</v>
      </c>
      <c r="BI42" s="53">
        <f t="shared" si="31"/>
        <v>0</v>
      </c>
      <c r="BJ42" s="54">
        <f t="shared" si="31"/>
        <v>136.19999999999999</v>
      </c>
      <c r="BK42" s="53">
        <f t="shared" si="31"/>
        <v>0</v>
      </c>
      <c r="BL42" s="53">
        <f t="shared" si="31"/>
        <v>0</v>
      </c>
      <c r="BM42" s="54">
        <f t="shared" si="31"/>
        <v>0</v>
      </c>
      <c r="BN42" s="53">
        <f t="shared" si="31"/>
        <v>0</v>
      </c>
      <c r="BO42" s="53">
        <f t="shared" si="31"/>
        <v>0</v>
      </c>
      <c r="BP42" s="53">
        <f t="shared" si="31"/>
        <v>0</v>
      </c>
      <c r="BQ42" s="53">
        <f t="shared" si="31"/>
        <v>0</v>
      </c>
      <c r="BR42" s="53">
        <f t="shared" si="31"/>
        <v>0</v>
      </c>
      <c r="BS42" s="54">
        <f t="shared" si="31"/>
        <v>0</v>
      </c>
      <c r="BT42" s="53">
        <f t="shared" si="31"/>
        <v>0</v>
      </c>
      <c r="BU42" s="53">
        <f t="shared" si="31"/>
        <v>0</v>
      </c>
      <c r="BV42" s="53">
        <f t="shared" si="31"/>
        <v>0</v>
      </c>
      <c r="BW42" s="53">
        <f t="shared" si="31"/>
        <v>0</v>
      </c>
      <c r="BX42" s="53">
        <f t="shared" si="31"/>
        <v>0</v>
      </c>
      <c r="BY42" s="54">
        <f t="shared" si="31"/>
        <v>0</v>
      </c>
      <c r="BZ42" s="80">
        <f t="shared" si="31"/>
        <v>136.19999999999999</v>
      </c>
      <c r="CA42" s="81">
        <f t="shared" si="19"/>
        <v>0.51675266961807653</v>
      </c>
      <c r="CB42" s="35"/>
      <c r="CC42" s="54">
        <f t="shared" ref="CC42:CZ42" si="32">CC41</f>
        <v>0</v>
      </c>
      <c r="CD42" s="54">
        <f t="shared" si="32"/>
        <v>0</v>
      </c>
      <c r="CE42" s="53">
        <f t="shared" si="32"/>
        <v>0</v>
      </c>
      <c r="CF42" s="53">
        <f t="shared" si="32"/>
        <v>0</v>
      </c>
      <c r="CG42" s="54">
        <f t="shared" si="32"/>
        <v>0</v>
      </c>
      <c r="CH42" s="53">
        <f t="shared" si="32"/>
        <v>0</v>
      </c>
      <c r="CI42" s="53">
        <f t="shared" si="32"/>
        <v>0</v>
      </c>
      <c r="CJ42" s="53">
        <f t="shared" si="32"/>
        <v>0</v>
      </c>
      <c r="CK42" s="53">
        <f t="shared" si="32"/>
        <v>0</v>
      </c>
      <c r="CL42" s="53">
        <f t="shared" si="32"/>
        <v>0</v>
      </c>
      <c r="CM42" s="53">
        <f t="shared" si="32"/>
        <v>0</v>
      </c>
      <c r="CN42" s="53">
        <f t="shared" si="32"/>
        <v>0</v>
      </c>
      <c r="CO42" s="53">
        <f t="shared" si="32"/>
        <v>0</v>
      </c>
      <c r="CP42" s="53">
        <f t="shared" si="32"/>
        <v>0</v>
      </c>
      <c r="CQ42" s="53">
        <f t="shared" si="32"/>
        <v>0</v>
      </c>
      <c r="CR42" s="53">
        <f t="shared" si="32"/>
        <v>0</v>
      </c>
      <c r="CS42" s="53">
        <f t="shared" si="32"/>
        <v>0</v>
      </c>
      <c r="CT42" s="53">
        <f t="shared" si="32"/>
        <v>0</v>
      </c>
      <c r="CU42" s="53">
        <f t="shared" si="32"/>
        <v>0</v>
      </c>
      <c r="CV42" s="53">
        <f t="shared" si="32"/>
        <v>0</v>
      </c>
      <c r="CW42" s="53">
        <f t="shared" si="32"/>
        <v>0</v>
      </c>
      <c r="CX42" s="53">
        <f>CX41</f>
        <v>0</v>
      </c>
      <c r="CY42" s="54">
        <f t="shared" si="32"/>
        <v>0</v>
      </c>
      <c r="CZ42" s="80">
        <f t="shared" si="32"/>
        <v>0</v>
      </c>
      <c r="DA42" s="81" t="str">
        <f t="shared" si="20"/>
        <v/>
      </c>
    </row>
    <row r="43" spans="1:105" ht="8.25" customHeight="1" x14ac:dyDescent="0.25">
      <c r="A43" s="32"/>
      <c r="AB43" s="71" t="str">
        <f t="shared" si="17"/>
        <v/>
      </c>
      <c r="BC43" s="71" t="str">
        <f t="shared" si="18"/>
        <v/>
      </c>
      <c r="CA43" s="71" t="str">
        <f t="shared" si="19"/>
        <v/>
      </c>
      <c r="DA43" s="71" t="str">
        <f t="shared" si="20"/>
        <v/>
      </c>
    </row>
    <row r="44" spans="1:105" s="46" customFormat="1" ht="18" customHeight="1" thickBot="1" x14ac:dyDescent="0.3">
      <c r="B44" s="60" t="s">
        <v>74</v>
      </c>
      <c r="C44" s="47"/>
      <c r="D44" s="57">
        <f t="shared" ref="D44:AA44" si="33">SUM(D37,D42)</f>
        <v>0</v>
      </c>
      <c r="E44" s="57">
        <f t="shared" si="33"/>
        <v>0</v>
      </c>
      <c r="F44" s="57">
        <f t="shared" si="33"/>
        <v>0</v>
      </c>
      <c r="G44" s="57">
        <f t="shared" si="33"/>
        <v>0</v>
      </c>
      <c r="H44" s="57">
        <f t="shared" si="33"/>
        <v>0</v>
      </c>
      <c r="I44" s="57">
        <f t="shared" si="33"/>
        <v>0</v>
      </c>
      <c r="J44" s="57">
        <f t="shared" si="33"/>
        <v>0</v>
      </c>
      <c r="K44" s="57">
        <f t="shared" si="33"/>
        <v>0</v>
      </c>
      <c r="L44" s="57">
        <f t="shared" si="33"/>
        <v>0</v>
      </c>
      <c r="M44" s="57">
        <f t="shared" si="33"/>
        <v>0</v>
      </c>
      <c r="N44" s="57">
        <f t="shared" si="33"/>
        <v>0</v>
      </c>
      <c r="O44" s="58">
        <f t="shared" si="33"/>
        <v>0</v>
      </c>
      <c r="P44" s="58">
        <f t="shared" si="33"/>
        <v>0</v>
      </c>
      <c r="Q44" s="57">
        <f t="shared" si="33"/>
        <v>0</v>
      </c>
      <c r="R44" s="57">
        <f t="shared" si="33"/>
        <v>0</v>
      </c>
      <c r="S44" s="57">
        <f t="shared" si="33"/>
        <v>0</v>
      </c>
      <c r="T44" s="58">
        <f t="shared" si="33"/>
        <v>0</v>
      </c>
      <c r="U44" s="57">
        <f t="shared" si="33"/>
        <v>0</v>
      </c>
      <c r="V44" s="57">
        <f t="shared" si="33"/>
        <v>0</v>
      </c>
      <c r="W44" s="57">
        <f t="shared" si="33"/>
        <v>0</v>
      </c>
      <c r="X44" s="57">
        <f t="shared" si="33"/>
        <v>0</v>
      </c>
      <c r="Y44" s="57">
        <f t="shared" si="33"/>
        <v>0</v>
      </c>
      <c r="Z44" s="58">
        <f t="shared" si="33"/>
        <v>0</v>
      </c>
      <c r="AA44" s="82">
        <f t="shared" si="33"/>
        <v>0</v>
      </c>
      <c r="AB44" s="83" t="str">
        <f t="shared" si="17"/>
        <v/>
      </c>
      <c r="AC44" s="64"/>
      <c r="AD44" s="57">
        <f t="shared" ref="AD44:BB44" si="34">SUM(AD37,AD42)</f>
        <v>0</v>
      </c>
      <c r="AE44" s="57">
        <f t="shared" si="34"/>
        <v>0</v>
      </c>
      <c r="AF44" s="57">
        <f t="shared" si="34"/>
        <v>0</v>
      </c>
      <c r="AG44" s="57">
        <f t="shared" si="34"/>
        <v>30.742000000000001</v>
      </c>
      <c r="AH44" s="57">
        <f t="shared" si="34"/>
        <v>133.99520000000001</v>
      </c>
      <c r="AI44" s="58">
        <f t="shared" si="34"/>
        <v>164.7372</v>
      </c>
      <c r="AJ44" s="57">
        <f t="shared" si="34"/>
        <v>0</v>
      </c>
      <c r="AK44" s="57">
        <f t="shared" si="34"/>
        <v>0</v>
      </c>
      <c r="AL44" s="57">
        <f t="shared" si="34"/>
        <v>0</v>
      </c>
      <c r="AM44" s="57">
        <f t="shared" si="34"/>
        <v>0</v>
      </c>
      <c r="AN44" s="57">
        <f t="shared" si="34"/>
        <v>0</v>
      </c>
      <c r="AO44" s="58">
        <f t="shared" si="34"/>
        <v>0</v>
      </c>
      <c r="AP44" s="57">
        <f t="shared" si="34"/>
        <v>0</v>
      </c>
      <c r="AQ44" s="57">
        <f t="shared" si="34"/>
        <v>0</v>
      </c>
      <c r="AR44" s="57">
        <f t="shared" si="34"/>
        <v>0</v>
      </c>
      <c r="AS44" s="57">
        <f t="shared" si="34"/>
        <v>0</v>
      </c>
      <c r="AT44" s="57">
        <f t="shared" si="34"/>
        <v>0</v>
      </c>
      <c r="AU44" s="58">
        <f t="shared" si="34"/>
        <v>0</v>
      </c>
      <c r="AV44" s="57">
        <f t="shared" si="34"/>
        <v>0</v>
      </c>
      <c r="AW44" s="57">
        <f t="shared" si="34"/>
        <v>0</v>
      </c>
      <c r="AX44" s="57">
        <f t="shared" si="34"/>
        <v>0</v>
      </c>
      <c r="AY44" s="57">
        <f t="shared" si="34"/>
        <v>0</v>
      </c>
      <c r="AZ44" s="57">
        <f t="shared" si="34"/>
        <v>0</v>
      </c>
      <c r="BA44" s="58">
        <f t="shared" si="34"/>
        <v>0</v>
      </c>
      <c r="BB44" s="82">
        <f t="shared" si="34"/>
        <v>164.7372</v>
      </c>
      <c r="BC44" s="83">
        <f t="shared" si="18"/>
        <v>1</v>
      </c>
      <c r="BD44" s="64"/>
      <c r="BE44" s="57">
        <f t="shared" ref="BE44:BZ44" si="35">SUM(BE37,BE42)</f>
        <v>93.177430000000001</v>
      </c>
      <c r="BF44" s="57">
        <f t="shared" si="35"/>
        <v>73.644386850000004</v>
      </c>
      <c r="BG44" s="57">
        <f t="shared" si="35"/>
        <v>74.350013380000007</v>
      </c>
      <c r="BH44" s="57">
        <f t="shared" si="35"/>
        <v>22.397200000000002</v>
      </c>
      <c r="BI44" s="57">
        <f t="shared" si="35"/>
        <v>0</v>
      </c>
      <c r="BJ44" s="58">
        <f t="shared" si="35"/>
        <v>263.56903022999995</v>
      </c>
      <c r="BK44" s="57">
        <f t="shared" si="35"/>
        <v>0</v>
      </c>
      <c r="BL44" s="57">
        <f t="shared" si="35"/>
        <v>0</v>
      </c>
      <c r="BM44" s="58">
        <f t="shared" si="35"/>
        <v>0</v>
      </c>
      <c r="BN44" s="57">
        <f t="shared" si="35"/>
        <v>0</v>
      </c>
      <c r="BO44" s="57">
        <f t="shared" si="35"/>
        <v>0</v>
      </c>
      <c r="BP44" s="57">
        <f t="shared" si="35"/>
        <v>0</v>
      </c>
      <c r="BQ44" s="57">
        <f t="shared" si="35"/>
        <v>0</v>
      </c>
      <c r="BR44" s="57">
        <f t="shared" si="35"/>
        <v>0</v>
      </c>
      <c r="BS44" s="58">
        <f t="shared" si="35"/>
        <v>0</v>
      </c>
      <c r="BT44" s="57">
        <f t="shared" si="35"/>
        <v>0</v>
      </c>
      <c r="BU44" s="57">
        <f t="shared" si="35"/>
        <v>0</v>
      </c>
      <c r="BV44" s="57">
        <f t="shared" si="35"/>
        <v>0</v>
      </c>
      <c r="BW44" s="57">
        <f t="shared" si="35"/>
        <v>0</v>
      </c>
      <c r="BX44" s="57">
        <f t="shared" si="35"/>
        <v>0</v>
      </c>
      <c r="BY44" s="58">
        <f t="shared" si="35"/>
        <v>0</v>
      </c>
      <c r="BZ44" s="82">
        <f t="shared" si="35"/>
        <v>263.56903022999995</v>
      </c>
      <c r="CA44" s="83">
        <f t="shared" si="19"/>
        <v>1</v>
      </c>
      <c r="CB44" s="64"/>
      <c r="CC44" s="58">
        <f t="shared" ref="CC44:CZ44" si="36">SUM(CC37,CC42)</f>
        <v>0</v>
      </c>
      <c r="CD44" s="58">
        <f t="shared" si="36"/>
        <v>0</v>
      </c>
      <c r="CE44" s="57">
        <f t="shared" si="36"/>
        <v>0</v>
      </c>
      <c r="CF44" s="57">
        <f t="shared" si="36"/>
        <v>0</v>
      </c>
      <c r="CG44" s="58">
        <f t="shared" si="36"/>
        <v>0</v>
      </c>
      <c r="CH44" s="57">
        <f t="shared" si="36"/>
        <v>0</v>
      </c>
      <c r="CI44" s="57">
        <f t="shared" si="36"/>
        <v>0</v>
      </c>
      <c r="CJ44" s="57">
        <f t="shared" si="36"/>
        <v>0</v>
      </c>
      <c r="CK44" s="57">
        <f t="shared" si="36"/>
        <v>0</v>
      </c>
      <c r="CL44" s="57">
        <f t="shared" si="36"/>
        <v>0</v>
      </c>
      <c r="CM44" s="57">
        <f t="shared" si="36"/>
        <v>0</v>
      </c>
      <c r="CN44" s="57">
        <f t="shared" si="36"/>
        <v>0</v>
      </c>
      <c r="CO44" s="57">
        <f t="shared" si="36"/>
        <v>0</v>
      </c>
      <c r="CP44" s="57">
        <f t="shared" si="36"/>
        <v>0</v>
      </c>
      <c r="CQ44" s="57">
        <f t="shared" si="36"/>
        <v>0</v>
      </c>
      <c r="CR44" s="57">
        <f t="shared" si="36"/>
        <v>0</v>
      </c>
      <c r="CS44" s="57">
        <f t="shared" si="36"/>
        <v>0</v>
      </c>
      <c r="CT44" s="57">
        <f t="shared" si="36"/>
        <v>0</v>
      </c>
      <c r="CU44" s="57">
        <f t="shared" si="36"/>
        <v>0</v>
      </c>
      <c r="CV44" s="57">
        <f t="shared" si="36"/>
        <v>0</v>
      </c>
      <c r="CW44" s="57">
        <f t="shared" si="36"/>
        <v>0</v>
      </c>
      <c r="CX44" s="57">
        <f>SUM(CX37,CX42)</f>
        <v>0</v>
      </c>
      <c r="CY44" s="58">
        <f t="shared" si="36"/>
        <v>0</v>
      </c>
      <c r="CZ44" s="82">
        <f t="shared" si="36"/>
        <v>0</v>
      </c>
      <c r="DA44" s="83" t="str">
        <f t="shared" si="20"/>
        <v/>
      </c>
    </row>
    <row r="45" spans="1:105" x14ac:dyDescent="0.25">
      <c r="A45" s="32"/>
    </row>
    <row r="46" spans="1:105" x14ac:dyDescent="0.25">
      <c r="B46" s="84" t="s">
        <v>75</v>
      </c>
      <c r="C46" s="1"/>
      <c r="D46" s="1"/>
      <c r="E46" s="1"/>
      <c r="F46" s="1"/>
      <c r="BZ46" s="88"/>
    </row>
    <row r="47" spans="1:105" ht="15" customHeight="1" x14ac:dyDescent="0.25">
      <c r="B47" s="8" t="s">
        <v>104</v>
      </c>
      <c r="C47" s="1"/>
      <c r="D47" s="1"/>
      <c r="E47" s="1"/>
      <c r="F47" s="1"/>
    </row>
    <row r="48" spans="1:105" ht="15" customHeight="1" x14ac:dyDescent="0.25">
      <c r="B48" s="8" t="s">
        <v>105</v>
      </c>
      <c r="C48" s="1"/>
      <c r="D48" s="1"/>
      <c r="E48" s="1"/>
      <c r="F48" s="1"/>
    </row>
    <row r="49" spans="1:109" ht="15" customHeight="1" x14ac:dyDescent="0.25">
      <c r="B49" s="8" t="s">
        <v>194</v>
      </c>
      <c r="C49" s="1"/>
      <c r="D49" s="1"/>
      <c r="E49" s="1"/>
      <c r="F49" s="1"/>
    </row>
    <row r="50" spans="1:109" ht="21" customHeight="1" x14ac:dyDescent="0.25">
      <c r="A50" s="32"/>
      <c r="B50" s="95" t="s">
        <v>79</v>
      </c>
      <c r="CA50" s="32"/>
      <c r="CF50" s="65"/>
      <c r="DA50" s="32"/>
      <c r="DE50" s="65"/>
    </row>
    <row r="51" spans="1:109" ht="19.5" customHeight="1" x14ac:dyDescent="0.25">
      <c r="A51" s="32"/>
      <c r="B51" s="93" t="s">
        <v>106</v>
      </c>
      <c r="CA51" s="32"/>
      <c r="CF51" s="65"/>
      <c r="DA51" s="32"/>
      <c r="DE51" s="65"/>
    </row>
    <row r="52" spans="1:109" ht="14.25" customHeight="1" x14ac:dyDescent="0.25">
      <c r="A52" s="32"/>
      <c r="B52" s="126" t="s">
        <v>193</v>
      </c>
      <c r="CA52" s="32"/>
      <c r="CF52" s="65"/>
      <c r="DA52" s="32"/>
      <c r="DE52" s="65"/>
    </row>
    <row r="53" spans="1:109" ht="14.25" customHeight="1" x14ac:dyDescent="0.25">
      <c r="A53" s="32"/>
      <c r="B53" s="126" t="s">
        <v>195</v>
      </c>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DA53" s="32"/>
      <c r="DE53" s="65"/>
    </row>
    <row r="54" spans="1:109" ht="19.5" customHeight="1" x14ac:dyDescent="0.25"/>
    <row r="70" spans="2:105" x14ac:dyDescent="0.25">
      <c r="C70" s="11"/>
    </row>
    <row r="75" spans="2:105" s="1" customFormat="1" ht="20.25" customHeight="1" x14ac:dyDescent="0.25">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65"/>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65"/>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65"/>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65"/>
    </row>
  </sheetData>
  <mergeCells count="55">
    <mergeCell ref="CZ8:CZ9"/>
    <mergeCell ref="DA8:DA9"/>
    <mergeCell ref="D8:O8"/>
    <mergeCell ref="Q8:T8"/>
    <mergeCell ref="U8:Z8"/>
    <mergeCell ref="AA8:AA9"/>
    <mergeCell ref="CA8:CA9"/>
    <mergeCell ref="CE8:CG8"/>
    <mergeCell ref="AJ8:AO8"/>
    <mergeCell ref="AP8:AU8"/>
    <mergeCell ref="AV8:BA8"/>
    <mergeCell ref="BB8:BB9"/>
    <mergeCell ref="B23:CZ23"/>
    <mergeCell ref="BC8:BC9"/>
    <mergeCell ref="BE8:BJ8"/>
    <mergeCell ref="BK8:BM8"/>
    <mergeCell ref="BN8:BS8"/>
    <mergeCell ref="BT8:BY8"/>
    <mergeCell ref="BZ8:BZ9"/>
    <mergeCell ref="AB8:AB9"/>
    <mergeCell ref="AD8:AI8"/>
    <mergeCell ref="B6:B9"/>
    <mergeCell ref="D6:CZ6"/>
    <mergeCell ref="D7:AB7"/>
    <mergeCell ref="AD7:BC7"/>
    <mergeCell ref="BE7:CA7"/>
    <mergeCell ref="CC7:DA7"/>
    <mergeCell ref="CH8:CY8"/>
    <mergeCell ref="DA32:DA33"/>
    <mergeCell ref="BC32:BC33"/>
    <mergeCell ref="BE32:BJ32"/>
    <mergeCell ref="BK32:BM32"/>
    <mergeCell ref="BN32:BS32"/>
    <mergeCell ref="BT32:BY32"/>
    <mergeCell ref="BZ32:BZ33"/>
    <mergeCell ref="CZ32:CZ33"/>
    <mergeCell ref="CH32:CY32"/>
    <mergeCell ref="CA32:CA33"/>
    <mergeCell ref="CE32:CG32"/>
    <mergeCell ref="B30:B33"/>
    <mergeCell ref="D30:CZ30"/>
    <mergeCell ref="D31:AA31"/>
    <mergeCell ref="AD31:BB31"/>
    <mergeCell ref="BE31:BZ31"/>
    <mergeCell ref="CC31:CZ31"/>
    <mergeCell ref="D32:O32"/>
    <mergeCell ref="Q32:T32"/>
    <mergeCell ref="U32:Z32"/>
    <mergeCell ref="AA32:AA33"/>
    <mergeCell ref="AB32:AB33"/>
    <mergeCell ref="AD32:AI32"/>
    <mergeCell ref="AJ32:AO32"/>
    <mergeCell ref="AP32:AU32"/>
    <mergeCell ref="AV32:BA32"/>
    <mergeCell ref="BB32:BB33"/>
  </mergeCells>
  <pageMargins left="0.51181102362204722" right="0.51181102362204722" top="0.43307086614173229" bottom="0.35433070866141736" header="0.31496062992125984" footer="0.31496062992125984"/>
  <pageSetup paperSize="9" scale="45" orientation="landscape" r:id="rId1"/>
  <headerFooter>
    <oddHeader>&amp;L&amp;"Calibri"&amp;10&amp;K000000Classified as Internal&amp;1#</oddHeader>
  </headerFooter>
  <ignoredErrors>
    <ignoredError sqref="CY17:DA17 CY41:DA41 O41:CT41 O17:CT17"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93cb0222-e980-4273-ad97-85dba3159c09" ContentTypeId="0x01010091DD660C2743444EACB0CAF777412263" PreviousValue="false"/>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CD6342080A01E84CA9870E8F3E644D78" ma:contentTypeVersion="234" ma:contentTypeDescription="" ma:contentTypeScope="" ma:versionID="88d8a96c6cc1472efad75b41e1bd40fb">
  <xsd:schema xmlns:xsd="http://www.w3.org/2001/XMLSchema" xmlns:xs="http://www.w3.org/2001/XMLSchema" xmlns:p="http://schemas.microsoft.com/office/2006/metadata/properties" xmlns:ns2="d0706217-df7c-4bf4-936d-b09aa3b837af" xmlns:ns3="57a992bc-bd44-4bca-8c15-5d6bcceffd31" targetNamespace="http://schemas.microsoft.com/office/2006/metadata/properties" ma:root="true" ma:fieldsID="a098a0d2b40ecf2885968a29269e3785" ns2:_="" ns3:_="">
    <xsd:import namespace="d0706217-df7c-4bf4-936d-b09aa3b837af"/>
    <xsd:import namespace="57a992bc-bd44-4bca-8c15-5d6bcceffd31"/>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b12ebb60-5d4a-407c-9ab8-0b5826b57b5f}" ma:internalName="TaxCatchAll" ma:showField="CatchAllData" ma:web="57a992bc-bd44-4bca-8c15-5d6bcceffd31">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b12ebb60-5d4a-407c-9ab8-0b5826b57b5f}" ma:internalName="TaxCatchAllLabel" ma:readOnly="true" ma:showField="CatchAllDataLabel" ma:web="57a992bc-bd44-4bca-8c15-5d6bcceffd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a992bc-bd44-4bca-8c15-5d6bcceffd31"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CatchAll xmlns="d0706217-df7c-4bf4-936d-b09aa3b837af"/>
    <_dlc_DocId xmlns="57a992bc-bd44-4bca-8c15-5d6bcceffd31">GAVI-1705067222-922830</_dlc_DocId>
    <_dlc_DocIdUrl xmlns="57a992bc-bd44-4bca-8c15-5d6bcceffd31">
      <Url>https://gavinet.sharepoint.com/teams/fop/fin/_layouts/15/DocIdRedir.aspx?ID=GAVI-1705067222-922830</Url>
      <Description>GAVI-1705067222-922830</Description>
    </_dlc_DocIdUrl>
  </documentManagement>
</p: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F1FFD09-3883-446A-9002-46C9FF90C0D8}">
  <ds:schemaRefs>
    <ds:schemaRef ds:uri="Microsoft.SharePoint.Taxonomy.ContentTypeSync"/>
  </ds:schemaRefs>
</ds:datastoreItem>
</file>

<file path=customXml/itemProps2.xml><?xml version="1.0" encoding="utf-8"?>
<ds:datastoreItem xmlns:ds="http://schemas.openxmlformats.org/officeDocument/2006/customXml" ds:itemID="{5773F4F9-7D6C-45B3-9E7D-720742BC57F9}">
  <ds:schemaRefs>
    <ds:schemaRef ds:uri="http://schemas.microsoft.com/office/2006/metadata/longProperties"/>
  </ds:schemaRefs>
</ds:datastoreItem>
</file>

<file path=customXml/itemProps3.xml><?xml version="1.0" encoding="utf-8"?>
<ds:datastoreItem xmlns:ds="http://schemas.openxmlformats.org/officeDocument/2006/customXml" ds:itemID="{8AC63277-1539-48E1-ABD9-04F2036F8360}">
  <ds:schemaRefs>
    <ds:schemaRef ds:uri="http://schemas.microsoft.com/sharepoint/v3/contenttype/forms"/>
  </ds:schemaRefs>
</ds:datastoreItem>
</file>

<file path=customXml/itemProps4.xml><?xml version="1.0" encoding="utf-8"?>
<ds:datastoreItem xmlns:ds="http://schemas.openxmlformats.org/officeDocument/2006/customXml" ds:itemID="{76BAF90F-7675-4B20-9CE6-CABF4C47C3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7a992bc-bd44-4bca-8c15-5d6bcceffd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6BD8C9F-EBB2-4FE3-92BB-DA9030AC6C7A}">
  <ds:schemaRefs>
    <ds:schemaRef ds:uri="http://purl.org/dc/terms/"/>
    <ds:schemaRef ds:uri="d0706217-df7c-4bf4-936d-b09aa3b837af"/>
    <ds:schemaRef ds:uri="http://schemas.microsoft.com/office/2006/documentManagement/types"/>
    <ds:schemaRef ds:uri="57a992bc-bd44-4bca-8c15-5d6bcceffd31"/>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6.xml><?xml version="1.0" encoding="utf-8"?>
<ds:datastoreItem xmlns:ds="http://schemas.openxmlformats.org/officeDocument/2006/customXml" ds:itemID="{9CCEF2B5-EE7E-4E1E-A75A-E3D87C3ED1F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Contributions &amp; Proceeds - USD</vt:lpstr>
      <vt:lpstr>Contributions - LC</vt:lpstr>
      <vt:lpstr>Contributions &amp; Proceeds - IPV</vt:lpstr>
      <vt:lpstr>'Contributions - LC'!Print_Area</vt:lpstr>
      <vt:lpstr>'Contributions &amp; Proceeds - IPV'!Print_Area</vt:lpstr>
      <vt:lpstr>'Contributions &amp; Proceeds - USD'!Print_Area</vt:lpstr>
    </vt:vector>
  </TitlesOfParts>
  <Manager/>
  <Company>Gavi Alliance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 Godfrey</dc:creator>
  <cp:keywords/>
  <dc:description/>
  <cp:lastModifiedBy>Eric Godfrey</cp:lastModifiedBy>
  <cp:revision/>
  <dcterms:created xsi:type="dcterms:W3CDTF">2014-05-26T09:36:17Z</dcterms:created>
  <dcterms:modified xsi:type="dcterms:W3CDTF">2021-02-18T16:41:55Z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0x01010091DD660C2743444EACB0CAF77741226300CD6342080A01E84CA9870E8F3E644D78</vt:lpwstr>
  </property>
  <property fmtid="{D5CDD505-2E9C-101B-9397-08002B2CF9AE}" pid="3" name="Author">
    <vt:lpwstr>9;#;UserInfo</vt:lpwstr>
  </property>
  <property fmtid="{D5CDD505-2E9C-101B-9397-08002B2CF9AE}" pid="4" name="Health System Strengthening">
    <vt:lpwstr/>
  </property>
  <property fmtid="{D5CDD505-2E9C-101B-9397-08002B2CF9AE}" pid="5" name="Lang">
    <vt:lpwstr/>
  </property>
  <property fmtid="{D5CDD505-2E9C-101B-9397-08002B2CF9AE}" pid="6" name="TaxKeyword">
    <vt:lpwstr/>
  </property>
  <property fmtid="{D5CDD505-2E9C-101B-9397-08002B2CF9AE}" pid="7" name="Order">
    <vt:r8>100</vt:r8>
  </property>
  <property fmtid="{D5CDD505-2E9C-101B-9397-08002B2CF9AE}" pid="8" name="Topic">
    <vt:lpwstr/>
  </property>
  <property fmtid="{D5CDD505-2E9C-101B-9397-08002B2CF9AE}" pid="9" name="_ShortcutWebId">
    <vt:lpwstr/>
  </property>
  <property fmtid="{D5CDD505-2E9C-101B-9397-08002B2CF9AE}" pid="10" name="_ShortcutUniqueId">
    <vt:lpwstr/>
  </property>
  <property fmtid="{D5CDD505-2E9C-101B-9397-08002B2CF9AE}" pid="11" name="_ShortcutSiteId">
    <vt:lpwstr/>
  </property>
  <property fmtid="{D5CDD505-2E9C-101B-9397-08002B2CF9AE}" pid="12" name="Created">
    <vt:filetime>2014-05-26T07:36:17Z</vt:filetime>
  </property>
  <property fmtid="{D5CDD505-2E9C-101B-9397-08002B2CF9AE}" pid="13" name="Health">
    <vt:lpwstr/>
  </property>
  <property fmtid="{D5CDD505-2E9C-101B-9397-08002B2CF9AE}" pid="14" name="Stakeholder">
    <vt:lpwstr/>
  </property>
  <property fmtid="{D5CDD505-2E9C-101B-9397-08002B2CF9AE}" pid="15" name="Vaccine">
    <vt:lpwstr/>
  </property>
  <property fmtid="{D5CDD505-2E9C-101B-9397-08002B2CF9AE}" pid="16" name="Depto">
    <vt:lpwstr>784;#Finance|70c92294-fade-490c-ae2b-2f46f3fe0636</vt:lpwstr>
  </property>
  <property fmtid="{D5CDD505-2E9C-101B-9397-08002B2CF9AE}" pid="17" name="International_x0020_Development">
    <vt:lpwstr/>
  </property>
  <property fmtid="{D5CDD505-2E9C-101B-9397-08002B2CF9AE}" pid="18" name="Modified">
    <vt:filetime>2016-04-07T14:39:12Z</vt:filetime>
  </property>
  <property fmtid="{D5CDD505-2E9C-101B-9397-08002B2CF9AE}" pid="19" name="Country">
    <vt:lpwstr/>
  </property>
  <property fmtid="{D5CDD505-2E9C-101B-9397-08002B2CF9AE}" pid="20" name="Governance">
    <vt:lpwstr/>
  </property>
  <property fmtid="{D5CDD505-2E9C-101B-9397-08002B2CF9AE}" pid="21" name="Editor">
    <vt:lpwstr>8;#;UserInfo</vt:lpwstr>
  </property>
  <property fmtid="{D5CDD505-2E9C-101B-9397-08002B2CF9AE}" pid="22" name="International Development">
    <vt:lpwstr/>
  </property>
  <property fmtid="{D5CDD505-2E9C-101B-9397-08002B2CF9AE}" pid="23" name="Health_x0020_System_x0020_Strengthening">
    <vt:lpwstr/>
  </property>
  <property fmtid="{D5CDD505-2E9C-101B-9397-08002B2CF9AE}" pid="24" name="Attendees">
    <vt:lpwstr/>
  </property>
  <property fmtid="{D5CDD505-2E9C-101B-9397-08002B2CF9AE}" pid="25" name="Programme and project management">
    <vt:lpwstr/>
  </property>
  <property fmtid="{D5CDD505-2E9C-101B-9397-08002B2CF9AE}" pid="26" name="Programme_x0020_and_x0020_project_x0020_management">
    <vt:lpwstr/>
  </property>
  <property fmtid="{D5CDD505-2E9C-101B-9397-08002B2CF9AE}" pid="27" name="_ShortcutUrl">
    <vt:lpwstr/>
  </property>
  <property fmtid="{D5CDD505-2E9C-101B-9397-08002B2CF9AE}" pid="28" name="_dlc_DocIdItemGuid">
    <vt:lpwstr>744d53a9-1802-4c1e-bf94-1e2b514ac77a</vt:lpwstr>
  </property>
  <property fmtid="{D5CDD505-2E9C-101B-9397-08002B2CF9AE}" pid="29" name="kfa83adfad8641678ddaedda80d7e126">
    <vt:lpwstr/>
  </property>
  <property fmtid="{D5CDD505-2E9C-101B-9397-08002B2CF9AE}" pid="30" name="Test">
    <vt:lpwstr/>
  </property>
  <property fmtid="{D5CDD505-2E9C-101B-9397-08002B2CF9AE}" pid="31" name="d1cc8e3ce74548b4802b698dbb551d86">
    <vt:lpwstr/>
  </property>
  <property fmtid="{D5CDD505-2E9C-101B-9397-08002B2CF9AE}" pid="32" name="AuthorIds_UIVersion_3">
    <vt:lpwstr>119</vt:lpwstr>
  </property>
  <property fmtid="{D5CDD505-2E9C-101B-9397-08002B2CF9AE}" pid="33" name="AuthorIds_UIVersion_5">
    <vt:lpwstr>119</vt:lpwstr>
  </property>
  <property fmtid="{D5CDD505-2E9C-101B-9397-08002B2CF9AE}" pid="34" name="AuthorIds_UIVersion_6">
    <vt:lpwstr>119</vt:lpwstr>
  </property>
  <property fmtid="{D5CDD505-2E9C-101B-9397-08002B2CF9AE}" pid="35" name="AuthorIds_UIVersion_10">
    <vt:lpwstr>119</vt:lpwstr>
  </property>
  <property fmtid="{D5CDD505-2E9C-101B-9397-08002B2CF9AE}" pid="36" name="AuthorIds_UIVersion_512">
    <vt:lpwstr>119</vt:lpwstr>
  </property>
  <property fmtid="{D5CDD505-2E9C-101B-9397-08002B2CF9AE}" pid="37" name="_dlc_DocId">
    <vt:lpwstr>GAVI-1705067222-833082</vt:lpwstr>
  </property>
  <property fmtid="{D5CDD505-2E9C-101B-9397-08002B2CF9AE}" pid="38" name="_dlc_DocIdUrl">
    <vt:lpwstr>https://gavinet.sharepoint.com/teams/fop/fin/_layouts/15/DocIdRedir.aspx?ID=GAVI-1705067222-833082, GAVI-1705067222-833082</vt:lpwstr>
  </property>
  <property fmtid="{D5CDD505-2E9C-101B-9397-08002B2CF9AE}" pid="39" name="e37ceaa0d61b4bfeb3c21883d9680a10">
    <vt:lpwstr>Finance|70c92294-fade-490c-ae2b-2f46f3fe0636</vt:lpwstr>
  </property>
  <property fmtid="{D5CDD505-2E9C-101B-9397-08002B2CF9AE}" pid="40" name="MSIP_Label_8f5e72d3-b6ef-4c9c-b371-eb3c79f627ee_Enabled">
    <vt:lpwstr>true</vt:lpwstr>
  </property>
  <property fmtid="{D5CDD505-2E9C-101B-9397-08002B2CF9AE}" pid="41" name="MSIP_Label_8f5e72d3-b6ef-4c9c-b371-eb3c79f627ee_SetDate">
    <vt:lpwstr>2020-02-06T13:09:50Z</vt:lpwstr>
  </property>
  <property fmtid="{D5CDD505-2E9C-101B-9397-08002B2CF9AE}" pid="42" name="MSIP_Label_8f5e72d3-b6ef-4c9c-b371-eb3c79f627ee_Method">
    <vt:lpwstr>Privileged</vt:lpwstr>
  </property>
  <property fmtid="{D5CDD505-2E9C-101B-9397-08002B2CF9AE}" pid="43" name="MSIP_Label_8f5e72d3-b6ef-4c9c-b371-eb3c79f627ee_Name">
    <vt:lpwstr>8f5e72d3-b6ef-4c9c-b371-eb3c79f627ee</vt:lpwstr>
  </property>
  <property fmtid="{D5CDD505-2E9C-101B-9397-08002B2CF9AE}" pid="44" name="MSIP_Label_8f5e72d3-b6ef-4c9c-b371-eb3c79f627ee_SiteId">
    <vt:lpwstr>1de6d9f3-0daf-4df6-b9d6-5959f16f6118</vt:lpwstr>
  </property>
  <property fmtid="{D5CDD505-2E9C-101B-9397-08002B2CF9AE}" pid="45" name="MSIP_Label_8f5e72d3-b6ef-4c9c-b371-eb3c79f627ee_ActionId">
    <vt:lpwstr>4b4ea789-fb7b-4c9e-bdcc-000010b7e761</vt:lpwstr>
  </property>
  <property fmtid="{D5CDD505-2E9C-101B-9397-08002B2CF9AE}" pid="46" name="MSIP_Label_8f5e72d3-b6ef-4c9c-b371-eb3c79f627ee_ContentBits">
    <vt:lpwstr>1</vt:lpwstr>
  </property>
</Properties>
</file>